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cottb\Desktop\Updated documents\"/>
    </mc:Choice>
  </mc:AlternateContent>
  <bookViews>
    <workbookView xWindow="120" yWindow="15" windowWidth="18960" windowHeight="11325"/>
  </bookViews>
  <sheets>
    <sheet name="AS 3814 Risk assessment" sheetId="1" r:id="rId1"/>
    <sheet name="Risk matrix" sheetId="2" r:id="rId2"/>
  </sheets>
  <definedNames>
    <definedName name="_xlnm.Print_Area" localSheetId="0">'AS 3814 Risk assessment'!$A$1:$O$92</definedName>
    <definedName name="_xlnm.Print_Titles" localSheetId="0">'AS 3814 Risk assessment'!$15:$16</definedName>
  </definedNames>
  <calcPr calcId="162913"/>
</workbook>
</file>

<file path=xl/calcChain.xml><?xml version="1.0" encoding="utf-8"?>
<calcChain xmlns="http://schemas.openxmlformats.org/spreadsheetml/2006/main">
  <c r="N77" i="1" l="1"/>
  <c r="L77" i="1"/>
  <c r="H77" i="1"/>
  <c r="F77" i="1"/>
  <c r="L69" i="1" l="1"/>
  <c r="N75" i="1" l="1"/>
  <c r="L75" i="1"/>
  <c r="H75" i="1"/>
  <c r="F75" i="1"/>
  <c r="N76" i="1"/>
  <c r="L76" i="1"/>
  <c r="H76" i="1"/>
  <c r="F76" i="1"/>
  <c r="N78" i="1"/>
  <c r="L78" i="1"/>
  <c r="H78" i="1"/>
  <c r="F78" i="1"/>
  <c r="N74" i="1" l="1"/>
  <c r="N73" i="1"/>
  <c r="N71" i="1"/>
  <c r="N70" i="1"/>
  <c r="N69" i="1"/>
  <c r="N68" i="1"/>
  <c r="N67" i="1"/>
  <c r="N66" i="1"/>
  <c r="N65" i="1"/>
  <c r="N64" i="1"/>
  <c r="N92" i="1"/>
  <c r="N91" i="1"/>
  <c r="N63" i="1"/>
  <c r="N62" i="1"/>
  <c r="N61" i="1"/>
  <c r="N60" i="1"/>
  <c r="N59" i="1"/>
  <c r="N58" i="1"/>
  <c r="N57" i="1"/>
  <c r="N56" i="1"/>
  <c r="N55" i="1"/>
  <c r="N54" i="1"/>
  <c r="N53" i="1"/>
  <c r="N52" i="1"/>
  <c r="N51" i="1"/>
  <c r="N50" i="1"/>
  <c r="N49" i="1"/>
  <c r="N48" i="1"/>
  <c r="N47" i="1"/>
  <c r="N46" i="1"/>
  <c r="N45" i="1"/>
  <c r="N44" i="1"/>
  <c r="N43" i="1"/>
  <c r="N42" i="1"/>
  <c r="N41" i="1"/>
  <c r="N40" i="1"/>
  <c r="N39" i="1"/>
  <c r="N90" i="1"/>
  <c r="N38" i="1"/>
  <c r="N37" i="1"/>
  <c r="N36" i="1"/>
  <c r="N35" i="1"/>
  <c r="N34" i="1"/>
  <c r="N33" i="1"/>
  <c r="N89" i="1"/>
  <c r="N88" i="1"/>
  <c r="N32" i="1"/>
  <c r="N31" i="1"/>
  <c r="N30" i="1"/>
  <c r="N87" i="1"/>
  <c r="N29" i="1"/>
  <c r="N28" i="1"/>
  <c r="N86" i="1"/>
  <c r="N27" i="1"/>
  <c r="N26" i="1"/>
  <c r="N25" i="1"/>
  <c r="N24" i="1"/>
  <c r="N85" i="1"/>
  <c r="N84" i="1"/>
  <c r="N23" i="1"/>
  <c r="N22" i="1"/>
  <c r="N21" i="1"/>
  <c r="N83" i="1"/>
  <c r="N20" i="1"/>
  <c r="N19" i="1"/>
  <c r="N18" i="1"/>
  <c r="N82" i="1"/>
  <c r="N81" i="1"/>
  <c r="H74" i="1"/>
  <c r="H73" i="1"/>
  <c r="H70" i="1"/>
  <c r="H69" i="1"/>
  <c r="H68" i="1"/>
  <c r="H67" i="1"/>
  <c r="H66" i="1"/>
  <c r="H65" i="1"/>
  <c r="H64" i="1"/>
  <c r="H92" i="1"/>
  <c r="H91" i="1"/>
  <c r="H63" i="1"/>
  <c r="H62" i="1"/>
  <c r="H61" i="1"/>
  <c r="H60" i="1"/>
  <c r="H59" i="1"/>
  <c r="H58" i="1"/>
  <c r="H57" i="1"/>
  <c r="H56" i="1"/>
  <c r="H55" i="1"/>
  <c r="H54" i="1"/>
  <c r="H53" i="1"/>
  <c r="H52" i="1"/>
  <c r="H51" i="1"/>
  <c r="H50" i="1"/>
  <c r="H49" i="1"/>
  <c r="H48" i="1"/>
  <c r="H47" i="1"/>
  <c r="H46" i="1"/>
  <c r="H45" i="1"/>
  <c r="H44" i="1"/>
  <c r="H43" i="1"/>
  <c r="H42" i="1"/>
  <c r="H41" i="1"/>
  <c r="H40" i="1"/>
  <c r="H39" i="1"/>
  <c r="H90" i="1"/>
  <c r="H38" i="1"/>
  <c r="H37" i="1"/>
  <c r="H36" i="1"/>
  <c r="H35" i="1"/>
  <c r="H34" i="1"/>
  <c r="H33" i="1"/>
  <c r="H89" i="1"/>
  <c r="H88" i="1"/>
  <c r="H32" i="1"/>
  <c r="H31" i="1"/>
  <c r="H30" i="1"/>
  <c r="H87" i="1"/>
  <c r="H29" i="1"/>
  <c r="H28" i="1"/>
  <c r="H86" i="1"/>
  <c r="H27" i="1"/>
  <c r="H26" i="1"/>
  <c r="H25" i="1"/>
  <c r="H24" i="1"/>
  <c r="H85" i="1"/>
  <c r="H84" i="1"/>
  <c r="H23" i="1"/>
  <c r="H22" i="1"/>
  <c r="H21" i="1"/>
  <c r="H83" i="1"/>
  <c r="H20" i="1"/>
  <c r="H19" i="1"/>
  <c r="H18" i="1"/>
  <c r="H82" i="1"/>
  <c r="H81" i="1"/>
  <c r="L58" i="1" l="1"/>
  <c r="F58" i="1"/>
  <c r="L59" i="1"/>
  <c r="F59" i="1"/>
  <c r="L60" i="1"/>
  <c r="F60" i="1"/>
  <c r="L61" i="1"/>
  <c r="F61" i="1"/>
  <c r="L62" i="1"/>
  <c r="F62" i="1"/>
  <c r="L63" i="1"/>
  <c r="F63" i="1"/>
  <c r="L91" i="1"/>
  <c r="F91" i="1"/>
  <c r="L92" i="1"/>
  <c r="F92" i="1"/>
  <c r="L64" i="1"/>
  <c r="F64" i="1"/>
  <c r="L65" i="1"/>
  <c r="F65" i="1"/>
  <c r="L66" i="1"/>
  <c r="F66" i="1"/>
  <c r="L67" i="1"/>
  <c r="F67" i="1"/>
  <c r="L68" i="1"/>
  <c r="F68" i="1"/>
  <c r="F69" i="1"/>
  <c r="L70" i="1"/>
  <c r="F70" i="1"/>
  <c r="L71" i="1"/>
  <c r="F71" i="1"/>
  <c r="H71" i="1" s="1"/>
  <c r="L73" i="1"/>
  <c r="F73" i="1"/>
  <c r="L74" i="1"/>
  <c r="F74" i="1"/>
  <c r="L49" i="1"/>
  <c r="F49" i="1"/>
  <c r="L50" i="1"/>
  <c r="F50" i="1"/>
  <c r="L51" i="1"/>
  <c r="F51" i="1"/>
  <c r="L52" i="1"/>
  <c r="F52" i="1"/>
  <c r="L53" i="1"/>
  <c r="F53" i="1"/>
  <c r="L48" i="1"/>
  <c r="F48" i="1"/>
  <c r="L54" i="1"/>
  <c r="F54" i="1"/>
  <c r="L55" i="1"/>
  <c r="F55" i="1"/>
  <c r="L56" i="1"/>
  <c r="F56" i="1"/>
  <c r="L57" i="1"/>
  <c r="F57" i="1"/>
  <c r="L31" i="1"/>
  <c r="L32" i="1"/>
  <c r="L88" i="1"/>
  <c r="L89" i="1"/>
  <c r="L33" i="1"/>
  <c r="L34" i="1"/>
  <c r="L35" i="1"/>
  <c r="L36" i="1"/>
  <c r="L37" i="1"/>
  <c r="L38" i="1"/>
  <c r="L90" i="1"/>
  <c r="L39" i="1"/>
  <c r="L40" i="1"/>
  <c r="L41" i="1"/>
  <c r="L42" i="1"/>
  <c r="L43" i="1"/>
  <c r="L44" i="1"/>
  <c r="L45" i="1"/>
  <c r="L46" i="1"/>
  <c r="L47" i="1"/>
  <c r="F31" i="1"/>
  <c r="F32" i="1"/>
  <c r="F88" i="1"/>
  <c r="F89" i="1"/>
  <c r="F33" i="1"/>
  <c r="F34" i="1"/>
  <c r="F35" i="1"/>
  <c r="F36" i="1"/>
  <c r="F37" i="1"/>
  <c r="F38" i="1"/>
  <c r="F90" i="1"/>
  <c r="F39" i="1"/>
  <c r="F40" i="1"/>
  <c r="F41" i="1"/>
  <c r="F42" i="1"/>
  <c r="F43" i="1"/>
  <c r="F44" i="1"/>
  <c r="F45" i="1"/>
  <c r="F46" i="1"/>
  <c r="F47" i="1"/>
  <c r="L17" i="1" l="1"/>
  <c r="N17" i="1" s="1"/>
  <c r="L80" i="1"/>
  <c r="N80" i="1" s="1"/>
  <c r="F17" i="1"/>
  <c r="H17" i="1" s="1"/>
  <c r="F81" i="1"/>
  <c r="F82" i="1"/>
  <c r="F18" i="1"/>
  <c r="F19" i="1"/>
  <c r="F20" i="1"/>
  <c r="F83" i="1"/>
  <c r="F21" i="1"/>
  <c r="F22" i="1"/>
  <c r="F23" i="1"/>
  <c r="F84" i="1"/>
  <c r="F85" i="1"/>
  <c r="F24" i="1"/>
  <c r="F25" i="1"/>
  <c r="F26" i="1"/>
  <c r="F27" i="1"/>
  <c r="F86" i="1"/>
  <c r="F28" i="1"/>
  <c r="F29" i="1"/>
  <c r="F87" i="1"/>
  <c r="F30" i="1"/>
  <c r="L30" i="1"/>
  <c r="L87" i="1"/>
  <c r="L29" i="1"/>
  <c r="L28" i="1"/>
  <c r="L86" i="1"/>
  <c r="L27" i="1"/>
  <c r="L26" i="1"/>
  <c r="L25" i="1"/>
  <c r="L24" i="1"/>
  <c r="L85" i="1"/>
  <c r="L84" i="1"/>
  <c r="L23" i="1"/>
  <c r="L22" i="1"/>
  <c r="L21" i="1"/>
  <c r="L83" i="1"/>
  <c r="L20" i="1"/>
  <c r="L19" i="1"/>
  <c r="L18" i="1"/>
  <c r="L82" i="1"/>
  <c r="L81" i="1"/>
  <c r="F80" i="1"/>
  <c r="H80" i="1" s="1"/>
</calcChain>
</file>

<file path=xl/sharedStrings.xml><?xml version="1.0" encoding="utf-8"?>
<sst xmlns="http://schemas.openxmlformats.org/spreadsheetml/2006/main" count="351" uniqueCount="275">
  <si>
    <t>LIST OF SIGNIFICANT HAZARDS</t>
  </si>
  <si>
    <t>Appliance collapse</t>
  </si>
  <si>
    <t>TABLE  M1</t>
  </si>
  <si>
    <t>APPENDIX  M</t>
  </si>
  <si>
    <t>Lack of safety studies</t>
  </si>
  <si>
    <t>Combination of hazards</t>
  </si>
  <si>
    <t>Unsafe location</t>
  </si>
  <si>
    <t>Inadequate design, location or identification of manual controls or visual display units</t>
  </si>
  <si>
    <t>Cutting or severing, entanglement</t>
  </si>
  <si>
    <t>Hot/cold surfaces</t>
  </si>
  <si>
    <t>Damage to equipment from hot or cold environment</t>
  </si>
  <si>
    <t>Substances</t>
  </si>
  <si>
    <t>Thermal radiation</t>
  </si>
  <si>
    <t>Asphyxiation</t>
  </si>
  <si>
    <t>Fuel vapour lock</t>
  </si>
  <si>
    <t>Poor identification of piping contents</t>
  </si>
  <si>
    <t>Slip, trip and fall hazards</t>
  </si>
  <si>
    <t>Damage to equipment from environment contamination</t>
  </si>
  <si>
    <t>Vibration</t>
  </si>
  <si>
    <t>Pollution</t>
  </si>
  <si>
    <t>Process hazard</t>
  </si>
  <si>
    <t>Restoration of power supply</t>
  </si>
  <si>
    <t>Valves out of position</t>
  </si>
  <si>
    <t>How likely is this?</t>
  </si>
  <si>
    <t>Risk ranking</t>
  </si>
  <si>
    <t>Treated risk ranking</t>
  </si>
  <si>
    <t>Defined scope.
Desktop audits.</t>
  </si>
  <si>
    <t>Risk assessment.</t>
  </si>
  <si>
    <t>Analysis and design.</t>
  </si>
  <si>
    <t>Designed to fit designated locations.</t>
  </si>
  <si>
    <t>Ergonomics.</t>
  </si>
  <si>
    <t>Appliance located in unsafe location at site, e.g. hazardous area, outdoors when should be indoors.</t>
  </si>
  <si>
    <t>Devices might not function correctly under all reasonably foreseeable situations.</t>
  </si>
  <si>
    <t>Hazard combinations prevent correct operation of safety devices.</t>
  </si>
  <si>
    <t>Fire/explosion/asphyxiation.</t>
  </si>
  <si>
    <t>Incorrect operation.</t>
  </si>
  <si>
    <t>How serious are the consequences?</t>
  </si>
  <si>
    <t>How likely is this now?</t>
  </si>
  <si>
    <r>
      <rPr>
        <b/>
        <i/>
        <u/>
        <sz val="11"/>
        <rFont val="Minion"/>
      </rPr>
      <t>After</t>
    </r>
    <r>
      <rPr>
        <b/>
        <i/>
        <sz val="11"/>
        <rFont val="Minion"/>
      </rPr>
      <t xml:space="preserve"> adopting the preventive measures</t>
    </r>
  </si>
  <si>
    <t>Appliance well constructed.
Appliance supports strong enough for weight.
Appliance strong enough for location.</t>
  </si>
  <si>
    <t>Guards.
Design, e.g. warning signs.</t>
  </si>
  <si>
    <t>Fire or explosion hazard</t>
  </si>
  <si>
    <t>Contact with cold or hot surfaces of controls.
Cold surfaces due to expansion of liquid to vapour.
Flame radiation.</t>
  </si>
  <si>
    <t>Contact with hot/cold surfaces.</t>
  </si>
  <si>
    <t>Equipment failure.
Brittle  fracture.</t>
  </si>
  <si>
    <t>Improbable</t>
  </si>
  <si>
    <t>Could happen</t>
  </si>
  <si>
    <t>Will happen</t>
  </si>
  <si>
    <t>Negligible</t>
  </si>
  <si>
    <t>Injury, minor damage</t>
  </si>
  <si>
    <t>Fatality, major damage</t>
  </si>
  <si>
    <t>High</t>
  </si>
  <si>
    <t>Low</t>
  </si>
  <si>
    <t>Likelihood</t>
  </si>
  <si>
    <t>Consequences</t>
  </si>
  <si>
    <t>Medium</t>
  </si>
  <si>
    <t>Appliance design.
Warning signs.</t>
  </si>
  <si>
    <t>Free from sharp edges.
Maintenance.
Adequate access for controls, burner and safety devices.</t>
  </si>
  <si>
    <t>Injury/minor damage</t>
  </si>
  <si>
    <t>Fatality/major damage</t>
  </si>
  <si>
    <t>Fingers trapped or cut or body entanglement during maintenance activity.</t>
  </si>
  <si>
    <t>Falling or ejection of objects</t>
  </si>
  <si>
    <t>Operator maintenance staff injured by falling objects.</t>
  </si>
  <si>
    <t>Appliance collapses, injuring operators, maintenance staff.</t>
  </si>
  <si>
    <t>Burns, other injuries from contact with temperature</t>
  </si>
  <si>
    <t>Material selection.</t>
  </si>
  <si>
    <t>Not suitable for gas fuel. Dangerous substances  encountered during operation.</t>
  </si>
  <si>
    <t>Materials of construction. Process materials.</t>
  </si>
  <si>
    <t>Materials failing due to corrosion.</t>
  </si>
  <si>
    <t>Thermal radiation from hot casings or openings affecting the safe operation of instrumentation and personnel.</t>
  </si>
  <si>
    <t>Warning signs.
Instructions and training.</t>
  </si>
  <si>
    <t>Parts secured.
Supports adequate.</t>
  </si>
  <si>
    <t>Break-up—
Loss of containment</t>
  </si>
  <si>
    <t>Explosion.
Fire.
Asphyxiation.</t>
  </si>
  <si>
    <t>High pressure gas or fluid injection or ejection</t>
  </si>
  <si>
    <t>Over-pressure in fuel systems, instrument air supply, and process lines.</t>
  </si>
  <si>
    <t>High-integrity pipework and connectors.
Pressure regulation, over-pressure protection and relief.
Inspection.
Maintenance.</t>
  </si>
  <si>
    <t>Rupture of pressure equipment containing dangerous goods.</t>
  </si>
  <si>
    <t>Appliance design.
Pipework design.
Pressure relief.
Over-pressure protection.</t>
  </si>
  <si>
    <t>Inability to identify piping containing dangerous media.</t>
  </si>
  <si>
    <t>Identification of contents.</t>
  </si>
  <si>
    <t>Unhealthy postures or excessive effort</t>
  </si>
  <si>
    <t>Hard-to-handle or use components and devices.</t>
  </si>
  <si>
    <t>Adequate access to controls, etc.
Appliance valve operating effort.
Adequate access for maintenance.
Maintenance instructions.</t>
  </si>
  <si>
    <t>Neglected use of personal protective equipment (PPE)</t>
  </si>
  <si>
    <t>Training.
Instructions.</t>
  </si>
  <si>
    <t>Mental overload and stress</t>
  </si>
  <si>
    <t>Inadequate instructions and maintenance.</t>
  </si>
  <si>
    <t>Training, operating instructions.
Maintenance instructions.</t>
  </si>
  <si>
    <t>Falling from a height due to poor access.
Standing surfaces, walkway surfaces.</t>
  </si>
  <si>
    <t>Premature failure of appliance, burner.</t>
  </si>
  <si>
    <t>Appliance location.
Combustion air quality.</t>
  </si>
  <si>
    <t>Structural collapse.</t>
  </si>
  <si>
    <t>Collapse of appliance.
Unsafe combustion.</t>
  </si>
  <si>
    <t>Adjustable devices move and affect appliance.</t>
  </si>
  <si>
    <t xml:space="preserve">Wind </t>
  </si>
  <si>
    <t>Gas-air ratio controls move out of ratio.</t>
  </si>
  <si>
    <t>Combustion instability vibration damages appliance.</t>
  </si>
  <si>
    <t>Vibration of pipework, leading to failure.</t>
  </si>
  <si>
    <t>Gas flexible pipe leakage or rupture on engines and turbines.</t>
  </si>
  <si>
    <t>Fracture of exhaust or flue of engines or turbines.</t>
  </si>
  <si>
    <t>Satisfactory combustion.</t>
  </si>
  <si>
    <t>Mis-application of standard</t>
  </si>
  <si>
    <t>Preventive measures
—What you will actually
do to reduce risk</t>
  </si>
  <si>
    <t>General pollution hazard from an afterburner.</t>
  </si>
  <si>
    <t>Other authorities requirements.</t>
  </si>
  <si>
    <t>Asphyxiation and poisoning due to oxygen depletion or carbon monoxide by combustion product leaks from appliance, flues or exhaust.</t>
  </si>
  <si>
    <t>Leakage of combustion products prevented.
Exhaust stack location.
No backflow from turbines or engines via other appliances.
Direct fired air heaters combustion products checked.
Maintenance.</t>
  </si>
  <si>
    <t>Process control failure.</t>
  </si>
  <si>
    <t>Shutdown appliance/ burner if process operation not correct.
Commissioning.</t>
  </si>
  <si>
    <t>Gas leak in valve enclosures/ from piping.</t>
  </si>
  <si>
    <t>High-integrity pipework and connectors, pressure testing.
Ventilation of enclosures.
Isolation of supply.
Minimise sources of ignition.</t>
  </si>
  <si>
    <t>Leak of gases into the environment in potentially unsafe areas.</t>
  </si>
  <si>
    <t>Location of vent terminals.
Pipework integrity.
Components rated for service pressure.
Bleed lines safe.
Gas-actuated controls bleed prevention.</t>
  </si>
  <si>
    <t>Gas leaking from regulator vent or safety shut-off system vent valve.</t>
  </si>
  <si>
    <t>Correct venting of regulators.
Correct venting of vent valves.</t>
  </si>
  <si>
    <t>Over-fuelling due to regulator failure.</t>
  </si>
  <si>
    <t>Over-pressure protection of regulator failure.</t>
  </si>
  <si>
    <t>Over-fuelling of gas appliance on light-up.</t>
  </si>
  <si>
    <t>Preventive measures.
Control start flow rate.</t>
  </si>
  <si>
    <t>Gases or vapours in the gas appliance prior to start-up.
Potential for fire and explosion.</t>
  </si>
  <si>
    <t>Pre-purging.
Bleed lines to vent safely to atmosphere.
Bleed lines to terminate at supervised burner.
Bleed lines not to pass gas unless supervised burner alight.</t>
  </si>
  <si>
    <t>Unstable or unsatisfactory combustion.</t>
  </si>
  <si>
    <t>Under and over-pressure protection.
Air-fuel ratio control not affect under pressure protection.
Burners to maintain satisfactory combustion.</t>
  </si>
  <si>
    <t>Gas leakage through safety shut-off valves due to internal damage by foreign matter.</t>
  </si>
  <si>
    <t>Gas supply to the appliance filtered.</t>
  </si>
  <si>
    <t>Gas leakage through safety shut-off systems.</t>
  </si>
  <si>
    <t>Redundancy in safety shut-off systems.</t>
  </si>
  <si>
    <t>Gas leakage through safety shut-off systems due to premature energisation.</t>
  </si>
  <si>
    <t>No energisation except for leakage detection.
No bypass of safety shut-off system.</t>
  </si>
  <si>
    <t>Explosion/fire on start or re-start.</t>
  </si>
  <si>
    <t xml:space="preserve">Pre-purge.
Purge sequence.
Minimum purge rate.
Dampers interlocked.
Gas amount used at start-up.
Ignition safe, reliable, smooth.
Starting sequence interlocks.
Ignition sequence and time controls.
Manual ignition requirements.
Heated oxygen sensing probes not to be source of ignition.
Lockout on flame failure.
One re-ignition attempt only.
</t>
  </si>
  <si>
    <t>Delayed ignition of main burner.</t>
  </si>
  <si>
    <t>Start flame rate.
Start flame proving.
Main flame establishment time limited.
Main flame supervision after pilot shutdown or separate supervision.
Reduced start rate &gt;5 GJ/hr.
For pilot-lit large burners, slow opening safety shutoff valve.
Pilot burner flame location turndown correct.
Sufficient pilots for main burners.</t>
  </si>
  <si>
    <t>Main flame outside combustion chamber.</t>
  </si>
  <si>
    <t>Combustion to be within combustion chamber.
Retractable or swivel burners—no inadvertent movement, gas leakage or incorrect position.</t>
  </si>
  <si>
    <t>Failure to detect flame failure.</t>
  </si>
  <si>
    <t>Flame safeguards certified.
Comply with classification.
Flame safeguard fitted.
Flame detectors certified.
Flame detectors to supervise separate flames if intermittent or permanent.
Requirements for two flame detectors with one flame safeguard.</t>
  </si>
  <si>
    <t>Flame failure not detected soon enough.</t>
  </si>
  <si>
    <t>Flame safeguard correct classification for burner and input.
Maximum shutoff time following flame failure.</t>
  </si>
  <si>
    <t>Flame safeguard fails unsafe.</t>
  </si>
  <si>
    <t>Flame safeguard certified.
Flame simulation to be prevented in flame detector.
Flame safeguard safe start or continuous check.</t>
  </si>
  <si>
    <t>Wrong flame detected.</t>
  </si>
  <si>
    <t>Flame detector not to detect another flame.</t>
  </si>
  <si>
    <t>PES fails unsafe.</t>
  </si>
  <si>
    <t>Fuel-rich burner air-fuel ratio.</t>
  </si>
  <si>
    <t>Damper stops, secure and interlocked.
Air-fuel ratio control fail safe.
No unsafe variation in air-fuel ratio.
Not affected by air preheat.
Special requirements for PES-based systems.
Pneumatic systems protected against blockage.
VSDs feedback.</t>
  </si>
  <si>
    <t>Gas safety shutoff valve failure.</t>
  </si>
  <si>
    <t>Strainer.
Certification.
Pressure of position proving/ position monitoring.
More than one valve.</t>
  </si>
  <si>
    <t>Gas explodes on startup as air too hot.</t>
  </si>
  <si>
    <t>Control of gas input for air preheat temperature.
AS 1375 calculation.</t>
  </si>
  <si>
    <t>Failure of operating control or sequence.</t>
  </si>
  <si>
    <t>Safety systems.
No single component failure hazard.
Limit device fitted.
Interlock fitted.</t>
  </si>
  <si>
    <t>Overpressure ejection</t>
  </si>
  <si>
    <t>Failure of pipework or pipe components, valves.
Reverse flow.</t>
  </si>
  <si>
    <t>Errors made by the operator</t>
  </si>
  <si>
    <t>Absence or incorrect fitting causing injury or death.
Human factors leading to incorrect assembly of critical parts.
Human factors leading to guards missing.</t>
  </si>
  <si>
    <t>Gas accumulation on failure.</t>
  </si>
  <si>
    <t>Safe start sequence and interlocks.</t>
  </si>
  <si>
    <t>Failure of power supply</t>
  </si>
  <si>
    <t>Gas release, fire, explosion.</t>
  </si>
  <si>
    <t>3.5.1</t>
  </si>
  <si>
    <t>Failure of safety related limit devices or interlocks</t>
  </si>
  <si>
    <t>Fire, explosion, injury to personnel (eg. poisoning, suffocation) due to lack of maintenance or device unsafe failure.</t>
  </si>
  <si>
    <t>Maintenance.
Testing interlocks.
Limites fail-safe design.
Falme safeguards and detectors certified.
Safety shut-off valves certified.
Appliance and pilot isolating valves certified.</t>
  </si>
  <si>
    <t>Uncontrolled gas or fuel supply, venting or draining of gas or fuel supply.</t>
  </si>
  <si>
    <t>Position monitoring/ indication.
Safety shut valves not bypassed.
Alarm interlock on safety shut-off valves on shutdown.</t>
  </si>
  <si>
    <t>Malfunction of control systems, software errors</t>
  </si>
  <si>
    <t>Unexpected operating conditions.</t>
  </si>
  <si>
    <t>Uncontrolled device operation</t>
  </si>
  <si>
    <t>Protective devices do not operate as or when they should.</t>
  </si>
  <si>
    <t>Manual reset of overpressure and underpressure devices.
Process control protection.
Testing interlocks.
Limits fail safe design.
Flame safeguards and detectors certified.
Commissioning.</t>
  </si>
  <si>
    <t>Disorder of controls causing unexpected start-up</t>
  </si>
  <si>
    <t>Appliance starts unexpectedly.</t>
  </si>
  <si>
    <t>Failure/disorder of the control system</t>
  </si>
  <si>
    <t>Loss of control.
Uncontrolled operation.</t>
  </si>
  <si>
    <t>Identification of safety-related controls.
Process control protection.
Damper control fails OK or lockout.
Manual intervention.</t>
  </si>
  <si>
    <t>2.1.1.3</t>
  </si>
  <si>
    <t>No.</t>
  </si>
  <si>
    <t>2.1.8, 2.2
2.2</t>
  </si>
  <si>
    <t>Material selection.
Corrosion protection (specify type of protection).</t>
  </si>
  <si>
    <t>2.1.1, 2.1.5, 2.3
2.4
4.2</t>
  </si>
  <si>
    <t>2.1.6, 2.1.7
2.1.9</t>
  </si>
  <si>
    <t>Appliance Design.
Location.
Materials.
Pipework design.
Appliance isolating valve location.
Flame safeguard.
Explosion relief.
No combustion product leakage.
Purging.
Process controls, limits and interlocks.</t>
  </si>
  <si>
    <t>2.9.1</t>
  </si>
  <si>
    <t>4.2.4
4.2</t>
  </si>
  <si>
    <t>2.1.1, 2.1.5
2.2
2.7</t>
  </si>
  <si>
    <t>Design.
Access for controls, etc.
Maintenance access.</t>
  </si>
  <si>
    <t>2.1.2
2.16.2</t>
  </si>
  <si>
    <t>Design.
Appliance suitable for location.
Integrity of structure.</t>
  </si>
  <si>
    <t>Gravity, seismic loads</t>
  </si>
  <si>
    <t>Appliance suitable for location.
Strength of supports.
Combustion requirements.
Maintenance.</t>
  </si>
  <si>
    <t>Design.</t>
  </si>
  <si>
    <t>2.1.4</t>
  </si>
  <si>
    <t>Design and installation.</t>
  </si>
  <si>
    <t>2.28.1</t>
  </si>
  <si>
    <t>3.6.1(a)</t>
  </si>
  <si>
    <t>2.9.1, Appendix G</t>
  </si>
  <si>
    <t>5.8.4</t>
  </si>
  <si>
    <t>Design, construction, installation.</t>
  </si>
  <si>
    <t>5.8.6</t>
  </si>
  <si>
    <t>5.5.2.1(Note)</t>
  </si>
  <si>
    <t>3.6.2
5.8.8
5.8.7
5.7.7
4.2, Appendix G</t>
  </si>
  <si>
    <t>2.21
3.7</t>
  </si>
  <si>
    <t>2.10.4, 2.10.5
2.15.8</t>
  </si>
  <si>
    <t>5.8.10
3.2.3</t>
  </si>
  <si>
    <t>2.20, 5.4.14.6, 5.5.5, 5.7.4, 5.8.3
2.26.1
2.26.2
2.26.2</t>
  </si>
  <si>
    <t>2.12.1, 2.11.3
2.28.2
3.6.1</t>
  </si>
  <si>
    <t>2.15.3, 5.8.2.1(b)</t>
  </si>
  <si>
    <t>2.15.4
2.15.7</t>
  </si>
  <si>
    <t xml:space="preserve">3.2.3
3.3.1
3.3.2
3.3.3
3.3.4
2.15.5
2.23.1
2.23.2
</t>
  </si>
  <si>
    <t>Multiport pilots light completely.
Bleed lines not affect main burner.
Pilot burners protected from blockage.
Main burners light from each other.
Line main burner sensed at furthest point from ignition.
Cross-ignition satisfactory.
Protected from blockage.
Flame detectors to ensure cross-lighting complete.
Hot surface igniters requirements.</t>
  </si>
  <si>
    <t>2.23.3
2.23.4
2.23.5
2.24.2
2.24.2
2.24.4
2.24.5
2.25.12
2.25.13</t>
  </si>
  <si>
    <t>2.24.1
2.24.3</t>
  </si>
  <si>
    <t>2.25.1
2.25.3
2.25.2
2.25.6
2.25.9, 2.25.10
2.25.11</t>
  </si>
  <si>
    <t>2.25.3
2.25.5</t>
  </si>
  <si>
    <t>2.25.1
2.25.7
Table 2.4</t>
  </si>
  <si>
    <t>2.25.8</t>
  </si>
  <si>
    <t>2.27.3, 2.27.4
2.27.4, 2.27.5.1
2.27.5.2(g)
2.27.5.2(i)</t>
  </si>
  <si>
    <t>Safety systems.
Use of AS 61508, AS 61511, or AS 62061.
Certification &gt;SIL2.
Maintainable.</t>
  </si>
  <si>
    <t>2.19
2.28.1
2.28.3, 2.28.5
2.28.4
2.28.6
2.28.7
2.28.8</t>
  </si>
  <si>
    <t>2.14.1, 2.14.2
2.15.1, 5.8.2.2
2.15.3, 2.15.9, 2.15.10, 5.8.2.1,
     5.8.2.4
2.15.3, 5.8.2.1(b), 5.8.2.4</t>
  </si>
  <si>
    <t>2.27.3
2.27.2
3.4.2
3.4.1</t>
  </si>
  <si>
    <t>Design.
Pressure rating of components.
Protection device reverse flow.
Pressure rating of safety shut-off valves.</t>
  </si>
  <si>
    <t>Design.
Electrical connection assembly features.
Training/competence.
Risk assessment.
Permit to work.
Instructions.
Limits of safe operation specified.
Markings on parts, controls.</t>
  </si>
  <si>
    <t>2.1.1
2.5
4.2.4
2.1.1.1
3.4.1
4.2.1, 4.2.2
4.2.3
4.1.2, 4.1.3</t>
  </si>
  <si>
    <t>Design.
Appliance left in safe condition.</t>
  </si>
  <si>
    <t>2.1.1
3.5.3</t>
  </si>
  <si>
    <t>2.1.1
2.21, 2.25.1, 2.27, 2.28
3.7</t>
  </si>
  <si>
    <t>Design.
Functional safety.
Commissioning.</t>
  </si>
  <si>
    <t>2.1.1, 2.12.1
2.21
3.4.1.2
3.4.2.3
2.25.1, 2.25.6
3.7</t>
  </si>
  <si>
    <t>Start-up control and operating sequence safe.
Process control protection.
Limit device fitted if operating control fails unsafe.</t>
  </si>
  <si>
    <t>3.4.1.1
2.21
3.4.2.1</t>
  </si>
  <si>
    <t>Injury.</t>
  </si>
  <si>
    <t xml:space="preserve">
NOTE:  The following hazards are considerd lower priority by the regulator and are generally not required.
                However, these hazards may require assessment if special circumstances exist in the judgement of the gas fitter, or if required to do so by the regulator.
</t>
  </si>
  <si>
    <t xml:space="preserve">
NOTE:  Any additional hazards not included in Table M1 identified by the gas fitter, or identified by the owner or regulator for assessment.
                </t>
  </si>
  <si>
    <r>
      <t xml:space="preserve">Based on design, installation and operating specifications and standards for gas fitting,
</t>
    </r>
    <r>
      <rPr>
        <b/>
        <i/>
        <u/>
        <sz val="11"/>
        <rFont val="Minion"/>
      </rPr>
      <t>before</t>
    </r>
    <r>
      <rPr>
        <b/>
        <i/>
        <sz val="11"/>
        <rFont val="Minion"/>
      </rPr>
      <t xml:space="preserve"> any preventive measures</t>
    </r>
  </si>
  <si>
    <t>Description of hazard scenario</t>
  </si>
  <si>
    <r>
      <t>Hazard</t>
    </r>
    <r>
      <rPr>
        <sz val="9"/>
        <rFont val="Minion"/>
      </rPr>
      <t xml:space="preserve">
(AS 3814)</t>
    </r>
  </si>
  <si>
    <r>
      <t>Hazardous situation</t>
    </r>
    <r>
      <rPr>
        <sz val="9"/>
        <rFont val="Minion"/>
      </rPr>
      <t xml:space="preserve">
(AS 3814)</t>
    </r>
  </si>
  <si>
    <r>
      <t xml:space="preserve">Risk-reduction  measures
to be considered
</t>
    </r>
    <r>
      <rPr>
        <sz val="9"/>
        <rFont val="Minion"/>
      </rPr>
      <t>(AS 3814)</t>
    </r>
  </si>
  <si>
    <t>Informative -- Adapted by E-Systems in consultation with the Tasmanian Department of Justice, Gas Standards and Safety for gas fitting risk assessment of Type B Appliances &lt;20 GJ/hour</t>
  </si>
  <si>
    <t>Copyright ©  E-Systems Pty Limited, 2017.  
This spreadsheet tool is licensed for the exclusive use of the Tasmanian Department of Justice, Consumer, Building and Occupational Services—Gas Standards and Safety.  
It may be hosted electronically on the government's website or distributed as a computer file for the exclusive use of Tasmanian Type B Gas Fitters for the purpose of submitting applications for the installation and commissioning of
     Type B Gas Appliances &lt;20GJ/hr.
This spreadsheet tool is not authorised to be shared or transmitted in any form to third parties without the express written permission of E-Systems.
Enquiries are to be directed to Richard Stoklosa, 205 Davey Street, Hobart 7000.</t>
  </si>
  <si>
    <t>2.9.1, 2.9.4
 2.10, 2.11, 2.21, 3.4
Appendix B and Appendix G
2.7, 4.2.1(g), Appendix G</t>
  </si>
  <si>
    <t>2.8, 2.9.1, 2.9.4
2.9.3
2.9.8
2.10.4, 2.9.1</t>
  </si>
  <si>
    <t>2.10.5, 2.15.8, 5.4.5, 5.4.6
2.9.1
2.9.4
2.26
2.27.1</t>
  </si>
  <si>
    <t xml:space="preserve"> </t>
  </si>
  <si>
    <t>2.1.2, to 2.1.7, 2.2, 2.6, 4.2</t>
  </si>
  <si>
    <t xml:space="preserve">2.4, Table 2.1, 2.3
2.4, 4.2
</t>
  </si>
  <si>
    <t xml:space="preserve">2.4, Table 2.1
2.4
</t>
  </si>
  <si>
    <r>
      <rPr>
        <b/>
        <sz val="11"/>
        <rFont val="Minion"/>
      </rPr>
      <t>Procedure:</t>
    </r>
    <r>
      <rPr>
        <sz val="11"/>
        <rFont val="Minion"/>
      </rPr>
      <t xml:space="preserve">
1.  Consider each hazard and decide 'How likely is this?':
               </t>
    </r>
    <r>
      <rPr>
        <b/>
        <sz val="11"/>
        <rFont val="Minion"/>
      </rPr>
      <t xml:space="preserve">Will happen </t>
    </r>
    <r>
      <rPr>
        <sz val="11"/>
        <rFont val="Minion"/>
      </rPr>
      <t xml:space="preserve">[expected to happen more than once a year];
               </t>
    </r>
    <r>
      <rPr>
        <b/>
        <sz val="11"/>
        <rFont val="Minion"/>
      </rPr>
      <t>Could happen</t>
    </r>
    <r>
      <rPr>
        <sz val="11"/>
        <rFont val="Minion"/>
      </rPr>
      <t xml:space="preserve"> [during the service life of the device being installed]; or 
               </t>
    </r>
    <r>
      <rPr>
        <b/>
        <sz val="11"/>
        <rFont val="Minion"/>
      </rPr>
      <t>Improbable</t>
    </r>
    <r>
      <rPr>
        <sz val="11"/>
        <rFont val="Minion"/>
      </rPr>
      <t xml:space="preserve">.
2.  Decide 'How serious are the consequences?':
               </t>
    </r>
    <r>
      <rPr>
        <b/>
        <sz val="11"/>
        <rFont val="Minion"/>
      </rPr>
      <t>Fatality/major damage</t>
    </r>
    <r>
      <rPr>
        <sz val="11"/>
        <rFont val="Minion"/>
      </rPr>
      <t xml:space="preserve"> [fatality or permanent disability, a day or more to repair damage];
              </t>
    </r>
    <r>
      <rPr>
        <b/>
        <sz val="11"/>
        <rFont val="Minion"/>
      </rPr>
      <t xml:space="preserve"> Injury/minor damage</t>
    </r>
    <r>
      <rPr>
        <sz val="11"/>
        <rFont val="Minion"/>
      </rPr>
      <t xml:space="preserve"> [lost time, off-site medical treatment, less than a day to fix damage]; or
               </t>
    </r>
    <r>
      <rPr>
        <b/>
        <sz val="11"/>
        <rFont val="Minion"/>
      </rPr>
      <t>Negligible</t>
    </r>
    <r>
      <rPr>
        <sz val="11"/>
        <rFont val="Minion"/>
      </rPr>
      <t xml:space="preserve">.
3.  Use the risk matrix to rank the risk </t>
    </r>
    <r>
      <rPr>
        <u/>
        <sz val="11"/>
        <rFont val="Minion"/>
      </rPr>
      <t>before considering any preventive measures</t>
    </r>
    <r>
      <rPr>
        <sz val="11"/>
        <rFont val="Minion"/>
      </rPr>
      <t xml:space="preserve"> that are not already part of the specifications and standards for the project.
4.  Decide which suggested preventive measures will be taken, crossing-out any that will not be adopted.  Write-in any other preventive measures that will be taken
      to reduce risk.
5.  </t>
    </r>
    <r>
      <rPr>
        <u/>
        <sz val="11"/>
        <rFont val="Minion"/>
      </rPr>
      <t>After adopting the preventive measures</t>
    </r>
    <r>
      <rPr>
        <sz val="11"/>
        <rFont val="Minion"/>
      </rPr>
      <t xml:space="preserve"> that are being taken, re-consider the likelihood and consequences to see if either or both factors decrease.
6.  Use the risk matrix again to re-rank the risk (called 'treated risk').  If the treated risk ranking remains high, the risk is unacceptable and other preventive measures
      or design solutions must be considered to reduce the risk to no more than medium.
This document is submitted to the regulator with the Application for Acceptance.  Once the Application and risk assessment are accepted, this document is an auditable record of  how the organissation or person in control of the type B appliance  is managing risk for installation, commissioning and operation of the relevant gas appliances.
The applicant must also provide this document to the organissation or person in control of the type B appliance for ongoing risk management, periodic review, and updating if new hazards are identified after hand-over.</t>
    </r>
  </si>
  <si>
    <r>
      <t>Table M1 lists significant, anticipated hazards together with the significant corresponding preventative measures to reduce or eliminate these hazards.  organissation or person in control of the type B appliance are to cross-out any preventive measures that are not accepted.  See Sections 2 to 5 of Australian Standard 3814:2018 for full details.</t>
    </r>
    <r>
      <rPr>
        <sz val="2"/>
        <rFont val="Minion"/>
      </rPr>
      <t xml:space="preserve">
</t>
    </r>
    <r>
      <rPr>
        <sz val="11"/>
        <rFont val="Minion"/>
      </rPr>
      <t xml:space="preserve">Users are warned this is a guide only and may not be totally comprehensive or accurate for the particular need.  Additional hazards may be identified by the gas fitter and/or owner and must be added to the list suggested here to manage all foreseeable risks.  Particular attention is needed to address site-specific installation and operational hazards.
Note that hazards suggested in Appendix M have been prioritised by the regulator.  Generally, the hazards that must be assessed by the gas fitter are shown in the unshaded rows of the table below.
Shaded rows indicate hazards that will generally not require assessment by the gas fitter.
</t>
    </r>
  </si>
  <si>
    <t>AS 3814:2018</t>
  </si>
  <si>
    <t>2.1.1.1, 2.1.1.2, 2.1.1.3</t>
  </si>
  <si>
    <t>2.1.1, 2.1.2, 2.1.5, 2.6, 2.7, 4.2.1</t>
  </si>
  <si>
    <t>2.1.1.1, 2.1.2, 2.1.5, 2.8, 2.4, 3.4</t>
  </si>
  <si>
    <t>2.1.1
2.1.2
2.8
2.9.1, 2.9.4
2.9.8.3
2.25.2, 2.20, 2.2(d)
2.20.3.1(b), 5.10.4, 5.11.3
3.6.2, 5.4
2.20
2.21, 3.4</t>
  </si>
  <si>
    <t>2.2
2.9.7.2(a)
2.7
4.2.1</t>
  </si>
  <si>
    <t>4.2.2, 4.2.3, 4.2.4
4.2.1, 4.2.3</t>
  </si>
  <si>
    <t>2.11.2 to 2.11.4</t>
  </si>
  <si>
    <t>2.20.1
2.20.2 to  2.20.5
2.20.2.2, 2.28.8, 5.8.3
2.19
3.2.3
2.21.1
3.2.1
3.2.2
2.22.2
2.28.9
3.5.4
3.5.5</t>
  </si>
  <si>
    <t>3.2.3.1</t>
  </si>
  <si>
    <t xml:space="preserve">4.2, Appendix G
3.4.1.2
3.4.2.3
2.25.1, 2.25.6
2.15.1, 5.8.2.2
2.9.8.2(a), 2.9.10(c) 
</t>
  </si>
  <si>
    <t>2.15.3.6, 2.15.3.8, 2.15.4, 2.15.9,
2.15.10.5, 5.3.6.1, 5.8.2.1(b)
2.15.7
2.15.9.4</t>
  </si>
  <si>
    <t>2.9.5, 2.9.6, 4.1.2, 4.1.3
2.21
2.19.2.2
4.2.1, 4.2.3, 4.2.4</t>
  </si>
  <si>
    <t>1.1, 1.2</t>
  </si>
  <si>
    <t xml:space="preserve">2.1.1
2.1.1.1, 2.1.1.2
</t>
  </si>
  <si>
    <t>improper use</t>
  </si>
  <si>
    <t>2.1.2, 2.1.5
2.1.9
2.1.6, 2.1.7, 2.15</t>
  </si>
  <si>
    <t>2.1.2, 2.8
2.21, 3.4, 5.5, 5.9, 5.10</t>
  </si>
  <si>
    <t>2.8.1, 4.2.1, 4.2.3, 2.1.1.2, 2.1.2</t>
  </si>
  <si>
    <t>2.1.1
2.9.1, 2.9.4
2.11.3, 2.11.4
2.11, 2.21, 3.4</t>
  </si>
  <si>
    <t>2.1.1
2.1.2
2.1.5, 2.1.9, 4.2.1</t>
  </si>
  <si>
    <t xml:space="preserve">2.1.2
2.1.9
3.6, 4.2.1
Appendix G
</t>
  </si>
  <si>
    <t>2.1.1
2.9.1, 2.9.2, 2.9.3
2.9.5
2.15.6.1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</si>
</sst>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rgb="FF000000"/>
      <name val="Times New Roman"/>
      <charset val="204"/>
    </font>
    <font>
      <sz val="10"/>
      <name val="Arial"/>
      <family val="2"/>
    </font>
    <font>
      <sz val="10"/>
      <color rgb="FF000000"/>
      <name val="Minion"/>
    </font>
    <font>
      <sz val="11"/>
      <name val="Minion"/>
    </font>
    <font>
      <sz val="12"/>
      <name val="Minion"/>
    </font>
    <font>
      <i/>
      <sz val="10"/>
      <color rgb="FF000000"/>
      <name val="Minion"/>
    </font>
    <font>
      <b/>
      <sz val="11"/>
      <name val="Minion"/>
    </font>
    <font>
      <b/>
      <sz val="11"/>
      <color rgb="FF000000"/>
      <name val="Minion"/>
    </font>
    <font>
      <sz val="11"/>
      <color rgb="FF000000"/>
      <name val="Minion"/>
    </font>
    <font>
      <u/>
      <sz val="11"/>
      <name val="Minion"/>
    </font>
    <font>
      <b/>
      <i/>
      <sz val="11"/>
      <name val="Minion"/>
    </font>
    <font>
      <b/>
      <i/>
      <u/>
      <sz val="11"/>
      <name val="Minion"/>
    </font>
    <font>
      <sz val="2"/>
      <name val="Minion"/>
    </font>
    <font>
      <sz val="10"/>
      <name val="Minion"/>
    </font>
    <font>
      <b/>
      <i/>
      <sz val="11"/>
      <color rgb="FF000000"/>
      <name val="Minion"/>
    </font>
    <font>
      <sz val="9"/>
      <name val="Minion"/>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rgb="FF000000"/>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79">
    <xf numFmtId="0" fontId="0" fillId="0" borderId="0" xfId="0" applyFill="1" applyBorder="1" applyAlignment="1">
      <alignment horizontal="left" vertical="top"/>
    </xf>
    <xf numFmtId="0" fontId="0" fillId="0" borderId="0" xfId="0"/>
    <xf numFmtId="0" fontId="0" fillId="0" borderId="0" xfId="0" applyAlignment="1">
      <alignment wrapText="1"/>
    </xf>
    <xf numFmtId="0" fontId="1" fillId="0" borderId="2" xfId="0" applyFont="1" applyBorder="1" applyAlignment="1">
      <alignment horizontal="center" vertical="center" wrapText="1"/>
    </xf>
    <xf numFmtId="0" fontId="1" fillId="0" borderId="2" xfId="0" applyFont="1" applyBorder="1" applyAlignment="1">
      <alignment wrapText="1"/>
    </xf>
    <xf numFmtId="0" fontId="1" fillId="0" borderId="2" xfId="0" applyFont="1" applyBorder="1" applyAlignment="1">
      <alignment horizontal="center" vertical="center" wrapText="1"/>
    </xf>
    <xf numFmtId="0" fontId="8" fillId="0" borderId="2" xfId="0" applyFont="1" applyFill="1" applyBorder="1" applyAlignment="1" applyProtection="1">
      <alignment horizontal="center" vertical="top" wrapText="1"/>
      <protection locked="0"/>
    </xf>
    <xf numFmtId="0" fontId="3" fillId="0" borderId="2"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1" fillId="0" borderId="2" xfId="0" applyFont="1" applyBorder="1" applyAlignment="1" applyProtection="1">
      <alignment horizontal="center" vertical="top" wrapText="1"/>
    </xf>
    <xf numFmtId="0" fontId="2"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1" fillId="0" borderId="2" xfId="0" applyFont="1" applyFill="1" applyBorder="1" applyAlignment="1" applyProtection="1">
      <alignment horizontal="center" vertical="top" wrapText="1"/>
    </xf>
    <xf numFmtId="0" fontId="1" fillId="0" borderId="3"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8" fillId="0" borderId="2" xfId="0" applyFont="1" applyFill="1" applyBorder="1" applyAlignment="1" applyProtection="1">
      <alignment horizontal="center" vertical="top" wrapText="1"/>
    </xf>
    <xf numFmtId="0" fontId="3" fillId="0" borderId="2"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8" fillId="0" borderId="3" xfId="0" applyFont="1" applyFill="1" applyBorder="1" applyAlignment="1" applyProtection="1">
      <alignment horizontal="center" vertical="top" wrapText="1"/>
    </xf>
    <xf numFmtId="0" fontId="3" fillId="0" borderId="3" xfId="0" applyFont="1" applyFill="1" applyBorder="1" applyAlignment="1" applyProtection="1">
      <alignment horizontal="left" vertical="top" wrapText="1"/>
    </xf>
    <xf numFmtId="0" fontId="8" fillId="0" borderId="4" xfId="0" applyFont="1" applyFill="1" applyBorder="1" applyAlignment="1" applyProtection="1">
      <alignment horizontal="center" vertical="top" wrapText="1"/>
    </xf>
    <xf numFmtId="0" fontId="3" fillId="0" borderId="4"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1" fillId="0" borderId="0" xfId="0" applyFont="1" applyBorder="1" applyAlignment="1" applyProtection="1">
      <alignment horizontal="center" vertical="top" wrapText="1"/>
    </xf>
    <xf numFmtId="0" fontId="3" fillId="0" borderId="0" xfId="0" applyFont="1" applyFill="1" applyBorder="1" applyAlignment="1" applyProtection="1">
      <alignment horizontal="center" vertical="center" wrapText="1"/>
    </xf>
    <xf numFmtId="0" fontId="14" fillId="0" borderId="12" xfId="0" applyFont="1" applyFill="1" applyBorder="1" applyAlignment="1" applyProtection="1">
      <alignment horizontal="left" vertical="top" wrapText="1"/>
    </xf>
    <xf numFmtId="0" fontId="1" fillId="2" borderId="2" xfId="0" applyFont="1" applyFill="1" applyBorder="1" applyAlignment="1" applyProtection="1">
      <alignment horizontal="center" vertical="top" wrapText="1"/>
    </xf>
    <xf numFmtId="0" fontId="8" fillId="2" borderId="2" xfId="0" applyFont="1" applyFill="1" applyBorder="1" applyAlignment="1" applyProtection="1">
      <alignment horizontal="center" vertical="top" wrapText="1"/>
    </xf>
    <xf numFmtId="0" fontId="3" fillId="2" borderId="2" xfId="0" applyFont="1" applyFill="1" applyBorder="1" applyAlignment="1" applyProtection="1">
      <alignment horizontal="left" vertical="top" wrapText="1"/>
    </xf>
    <xf numFmtId="0" fontId="3" fillId="2" borderId="2" xfId="0" applyFont="1" applyFill="1" applyBorder="1" applyAlignment="1" applyProtection="1">
      <alignment horizontal="center" vertical="top" wrapText="1"/>
    </xf>
    <xf numFmtId="0" fontId="3" fillId="2" borderId="11"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13" fillId="2" borderId="2" xfId="0" applyFont="1" applyFill="1" applyBorder="1" applyAlignment="1" applyProtection="1">
      <alignment horizontal="center" vertical="center"/>
    </xf>
    <xf numFmtId="0" fontId="8" fillId="2"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6" fillId="0" borderId="2"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3" fillId="0" borderId="5"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xf>
    <xf numFmtId="0" fontId="3" fillId="0" borderId="15" xfId="0" applyFont="1" applyFill="1" applyBorder="1" applyAlignment="1" applyProtection="1">
      <alignment horizontal="left" vertical="top" wrapText="1"/>
    </xf>
    <xf numFmtId="0" fontId="8" fillId="0" borderId="4" xfId="0" applyFont="1" applyFill="1" applyBorder="1" applyAlignment="1" applyProtection="1">
      <alignment horizontal="left" vertical="top" wrapText="1"/>
      <protection locked="0"/>
    </xf>
    <xf numFmtId="0" fontId="3" fillId="2" borderId="15" xfId="0" applyFont="1" applyFill="1" applyBorder="1" applyAlignment="1" applyProtection="1">
      <alignment horizontal="left" vertical="top" wrapText="1"/>
    </xf>
    <xf numFmtId="0" fontId="7" fillId="0" borderId="0" xfId="0" applyFont="1" applyFill="1" applyBorder="1" applyAlignment="1" applyProtection="1">
      <alignment horizontal="right" vertical="top" wrapText="1"/>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xf>
    <xf numFmtId="0" fontId="3" fillId="0" borderId="0" xfId="0"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0" borderId="7" xfId="0" applyFont="1" applyFill="1" applyBorder="1" applyAlignment="1" applyProtection="1">
      <alignment horizontal="left" vertical="top" wrapText="1"/>
    </xf>
    <xf numFmtId="0" fontId="6" fillId="0" borderId="2"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6" fillId="0" borderId="0" xfId="0" applyFont="1" applyFill="1" applyBorder="1" applyAlignment="1" applyProtection="1">
      <alignment horizontal="center" vertical="top" wrapText="1"/>
    </xf>
    <xf numFmtId="0" fontId="3" fillId="0" borderId="5"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1">
    <cellStyle name="Normal" xfId="0" builtinId="0"/>
  </cellStyles>
  <dxfs count="39">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
      <fill>
        <patternFill>
          <bgColor theme="5" tint="0.39994506668294322"/>
        </patternFill>
      </fill>
    </dxf>
    <dxf>
      <font>
        <strike val="0"/>
        <color auto="1"/>
      </font>
      <numFmt numFmtId="0" formatCode="General"/>
      <fill>
        <patternFill>
          <bgColor theme="9" tint="0.59996337778862885"/>
        </patternFill>
      </fill>
    </dxf>
    <dxf>
      <font>
        <strike val="0"/>
      </font>
      <numFmt numFmtId="0" formatCode="General"/>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tabSelected="1" topLeftCell="A85" zoomScaleNormal="100" workbookViewId="0">
      <selection activeCell="O92" sqref="O92"/>
    </sheetView>
  </sheetViews>
  <sheetFormatPr defaultColWidth="9.33203125" defaultRowHeight="12.75"/>
  <cols>
    <col min="1" max="1" width="5.5" style="14" customWidth="1"/>
    <col min="2" max="2" width="20.83203125" style="14" customWidth="1"/>
    <col min="3" max="4" width="31.1640625" style="14" customWidth="1"/>
    <col min="5" max="5" width="16.1640625" style="14" customWidth="1"/>
    <col min="6" max="6" width="0.83203125" style="14" customWidth="1"/>
    <col min="7" max="7" width="16.1640625" style="14" customWidth="1"/>
    <col min="8" max="8" width="11.83203125" style="17" customWidth="1"/>
    <col min="9" max="10" width="31.6640625" style="14" customWidth="1"/>
    <col min="11" max="11" width="16.1640625" style="14" customWidth="1"/>
    <col min="12" max="12" width="0.83203125" style="14" customWidth="1"/>
    <col min="13" max="13" width="16.1640625" style="14" customWidth="1"/>
    <col min="14" max="14" width="11.83203125" style="17" customWidth="1"/>
    <col min="15" max="15" width="34.6640625" style="14" customWidth="1"/>
    <col min="16" max="16" width="9.33203125" style="14" customWidth="1"/>
    <col min="17" max="16384" width="9.33203125" style="14"/>
  </cols>
  <sheetData>
    <row r="1" spans="1:15" s="34" customFormat="1" ht="22.5" customHeight="1">
      <c r="A1" s="61" t="s">
        <v>252</v>
      </c>
      <c r="B1" s="61"/>
      <c r="C1" s="61"/>
      <c r="D1" s="61"/>
      <c r="E1" s="61"/>
      <c r="F1" s="61"/>
      <c r="G1" s="61"/>
      <c r="H1" s="61"/>
      <c r="I1" s="61"/>
      <c r="J1" s="61"/>
      <c r="K1" s="61"/>
      <c r="L1" s="61"/>
      <c r="M1" s="61"/>
      <c r="N1" s="61"/>
    </row>
    <row r="2" spans="1:15" s="34" customFormat="1" ht="19.5" customHeight="1">
      <c r="A2" s="62" t="s">
        <v>3</v>
      </c>
      <c r="B2" s="62"/>
      <c r="C2" s="62"/>
      <c r="D2" s="62"/>
      <c r="E2" s="62"/>
      <c r="F2" s="62"/>
      <c r="G2" s="62"/>
      <c r="H2" s="62"/>
      <c r="I2" s="62"/>
      <c r="J2" s="62"/>
      <c r="K2" s="62"/>
      <c r="L2" s="62"/>
      <c r="M2" s="62"/>
      <c r="N2" s="62"/>
      <c r="O2" s="14"/>
    </row>
    <row r="3" spans="1:15" s="34" customFormat="1" ht="21" customHeight="1">
      <c r="A3" s="63" t="s">
        <v>0</v>
      </c>
      <c r="B3" s="63"/>
      <c r="C3" s="63"/>
      <c r="D3" s="63"/>
      <c r="E3" s="63"/>
      <c r="F3" s="63"/>
      <c r="G3" s="63"/>
      <c r="H3" s="63"/>
      <c r="I3" s="63"/>
      <c r="J3" s="63"/>
      <c r="K3" s="63"/>
      <c r="L3" s="63"/>
      <c r="M3" s="63"/>
      <c r="N3" s="63"/>
      <c r="O3" s="14"/>
    </row>
    <row r="4" spans="1:15" s="34" customFormat="1" ht="35.25" customHeight="1">
      <c r="A4" s="62" t="s">
        <v>241</v>
      </c>
      <c r="B4" s="62"/>
      <c r="C4" s="62"/>
      <c r="D4" s="62"/>
      <c r="E4" s="62"/>
      <c r="F4" s="62"/>
      <c r="G4" s="62"/>
      <c r="H4" s="62"/>
      <c r="I4" s="62"/>
      <c r="J4" s="62"/>
      <c r="K4" s="62"/>
      <c r="L4" s="62"/>
      <c r="M4" s="62"/>
      <c r="N4" s="62"/>
      <c r="O4" s="14"/>
    </row>
    <row r="5" spans="1:15" s="34" customFormat="1" ht="132.75" customHeight="1">
      <c r="A5" s="64" t="s">
        <v>251</v>
      </c>
      <c r="B5" s="64"/>
      <c r="C5" s="64"/>
      <c r="D5" s="64"/>
      <c r="E5" s="64"/>
      <c r="F5" s="64"/>
      <c r="G5" s="64"/>
      <c r="H5" s="64"/>
      <c r="I5" s="64"/>
      <c r="J5" s="64"/>
      <c r="K5" s="64"/>
      <c r="L5" s="64"/>
      <c r="M5" s="64"/>
      <c r="N5" s="64"/>
      <c r="O5" s="14"/>
    </row>
    <row r="6" spans="1:15" s="34" customFormat="1" ht="336" customHeight="1">
      <c r="A6" s="64" t="s">
        <v>250</v>
      </c>
      <c r="B6" s="64"/>
      <c r="C6" s="64"/>
      <c r="D6" s="64"/>
      <c r="E6" s="64"/>
      <c r="F6" s="64"/>
      <c r="G6" s="64"/>
      <c r="H6" s="64"/>
      <c r="I6" s="64"/>
      <c r="J6" s="64"/>
      <c r="K6" s="64"/>
      <c r="L6" s="64"/>
      <c r="M6" s="64"/>
      <c r="N6" s="64"/>
      <c r="O6" s="14"/>
    </row>
    <row r="7" spans="1:15" s="34" customFormat="1" ht="106.5" customHeight="1">
      <c r="A7" s="73" t="s">
        <v>242</v>
      </c>
      <c r="B7" s="74"/>
      <c r="C7" s="74"/>
      <c r="D7" s="74"/>
      <c r="E7" s="74"/>
      <c r="F7" s="74"/>
      <c r="G7" s="74"/>
      <c r="H7" s="74"/>
      <c r="I7" s="74"/>
      <c r="J7" s="74"/>
      <c r="K7" s="74"/>
      <c r="L7" s="74"/>
      <c r="M7" s="74"/>
      <c r="N7" s="75"/>
      <c r="O7" s="14"/>
    </row>
    <row r="8" spans="1:15" s="34" customFormat="1" ht="79.5" customHeight="1">
      <c r="B8" s="64"/>
      <c r="C8" s="64"/>
      <c r="D8" s="64"/>
      <c r="E8" s="64"/>
      <c r="F8" s="64"/>
      <c r="G8" s="64"/>
      <c r="H8" s="64"/>
      <c r="I8" s="64"/>
      <c r="J8" s="64"/>
      <c r="K8" s="64"/>
      <c r="L8" s="64"/>
      <c r="M8" s="64"/>
      <c r="N8" s="64"/>
      <c r="O8" s="14"/>
    </row>
    <row r="9" spans="1:15" s="34" customFormat="1" ht="14.25" hidden="1">
      <c r="B9" s="53"/>
      <c r="C9" s="53"/>
      <c r="D9" s="53"/>
      <c r="E9" s="53"/>
      <c r="F9" s="42"/>
      <c r="G9" s="53"/>
      <c r="H9" s="43"/>
      <c r="I9" s="53"/>
      <c r="J9" s="53"/>
      <c r="K9" s="53"/>
      <c r="L9" s="42"/>
      <c r="M9" s="53"/>
      <c r="N9" s="43"/>
      <c r="O9" s="14"/>
    </row>
    <row r="10" spans="1:15" s="34" customFormat="1" ht="14.25" hidden="1">
      <c r="B10" s="53"/>
      <c r="C10" s="53"/>
      <c r="D10" s="53"/>
      <c r="E10" s="53" t="s">
        <v>48</v>
      </c>
      <c r="F10" s="42"/>
      <c r="G10" s="53" t="s">
        <v>45</v>
      </c>
      <c r="H10" s="43"/>
      <c r="I10" s="53"/>
      <c r="J10" s="53"/>
      <c r="K10" s="53" t="s">
        <v>48</v>
      </c>
      <c r="L10" s="42"/>
      <c r="M10" s="53" t="s">
        <v>45</v>
      </c>
      <c r="N10" s="43"/>
      <c r="O10" s="14"/>
    </row>
    <row r="11" spans="1:15" s="34" customFormat="1" ht="28.5" hidden="1">
      <c r="B11" s="53"/>
      <c r="C11" s="53"/>
      <c r="D11" s="53"/>
      <c r="E11" s="53" t="s">
        <v>58</v>
      </c>
      <c r="F11" s="42"/>
      <c r="G11" s="53" t="s">
        <v>46</v>
      </c>
      <c r="H11" s="43"/>
      <c r="I11" s="53"/>
      <c r="J11" s="53"/>
      <c r="K11" s="53" t="s">
        <v>58</v>
      </c>
      <c r="L11" s="42"/>
      <c r="M11" s="53" t="s">
        <v>46</v>
      </c>
      <c r="N11" s="43"/>
      <c r="O11" s="14"/>
    </row>
    <row r="12" spans="1:15" s="34" customFormat="1" ht="28.5" hidden="1">
      <c r="B12" s="53"/>
      <c r="C12" s="53"/>
      <c r="D12" s="53"/>
      <c r="E12" s="53" t="s">
        <v>59</v>
      </c>
      <c r="F12" s="42"/>
      <c r="G12" s="53" t="s">
        <v>47</v>
      </c>
      <c r="H12" s="43"/>
      <c r="I12" s="53"/>
      <c r="J12" s="53"/>
      <c r="K12" s="53" t="s">
        <v>59</v>
      </c>
      <c r="L12" s="42"/>
      <c r="M12" s="53" t="s">
        <v>47</v>
      </c>
      <c r="N12" s="43"/>
      <c r="O12" s="14"/>
    </row>
    <row r="13" spans="1:15" s="34" customFormat="1" ht="15">
      <c r="B13" s="72" t="s">
        <v>2</v>
      </c>
      <c r="C13" s="72"/>
      <c r="D13" s="72"/>
      <c r="E13" s="72"/>
      <c r="F13" s="72"/>
      <c r="G13" s="72"/>
      <c r="H13" s="72"/>
      <c r="I13" s="72"/>
      <c r="J13" s="72"/>
      <c r="K13" s="72"/>
      <c r="L13" s="72"/>
      <c r="M13" s="72"/>
      <c r="N13" s="72"/>
      <c r="O13" s="14"/>
    </row>
    <row r="14" spans="1:15" s="34" customFormat="1" ht="28.5" customHeight="1">
      <c r="B14" s="72" t="s">
        <v>0</v>
      </c>
      <c r="C14" s="72"/>
      <c r="D14" s="72"/>
      <c r="E14" s="72"/>
      <c r="F14" s="72"/>
      <c r="G14" s="72"/>
      <c r="H14" s="72"/>
      <c r="I14" s="72"/>
      <c r="J14" s="72"/>
      <c r="K14" s="72"/>
      <c r="L14" s="72"/>
      <c r="M14" s="72"/>
      <c r="N14" s="72"/>
      <c r="O14" s="14"/>
    </row>
    <row r="15" spans="1:15" s="35" customFormat="1" ht="61.5" customHeight="1">
      <c r="B15" s="37"/>
      <c r="C15" s="37"/>
      <c r="D15" s="55"/>
      <c r="E15" s="68" t="s">
        <v>236</v>
      </c>
      <c r="F15" s="69"/>
      <c r="G15" s="69"/>
      <c r="H15" s="70"/>
      <c r="I15" s="38"/>
      <c r="J15" s="39"/>
      <c r="K15" s="71" t="s">
        <v>38</v>
      </c>
      <c r="L15" s="71"/>
      <c r="M15" s="71"/>
      <c r="N15" s="71"/>
      <c r="O15" s="67" t="s">
        <v>246</v>
      </c>
    </row>
    <row r="16" spans="1:15" s="36" customFormat="1" ht="53.25" customHeight="1">
      <c r="A16" s="54" t="s">
        <v>178</v>
      </c>
      <c r="B16" s="54" t="s">
        <v>238</v>
      </c>
      <c r="C16" s="40" t="s">
        <v>239</v>
      </c>
      <c r="D16" s="40" t="s">
        <v>237</v>
      </c>
      <c r="E16" s="40" t="s">
        <v>36</v>
      </c>
      <c r="F16" s="13"/>
      <c r="G16" s="41" t="s">
        <v>23</v>
      </c>
      <c r="H16" s="54" t="s">
        <v>24</v>
      </c>
      <c r="I16" s="54" t="s">
        <v>240</v>
      </c>
      <c r="J16" s="40" t="s">
        <v>103</v>
      </c>
      <c r="K16" s="40" t="s">
        <v>36</v>
      </c>
      <c r="L16" s="13"/>
      <c r="M16" s="41" t="s">
        <v>37</v>
      </c>
      <c r="N16" s="54" t="s">
        <v>25</v>
      </c>
      <c r="O16" s="67"/>
    </row>
    <row r="17" spans="1:15" s="15" customFormat="1" ht="100.5" customHeight="1">
      <c r="A17" s="25">
        <v>2</v>
      </c>
      <c r="B17" s="26" t="s">
        <v>4</v>
      </c>
      <c r="C17" s="27" t="s">
        <v>32</v>
      </c>
      <c r="D17" s="7"/>
      <c r="E17" s="7"/>
      <c r="F17" s="13" t="str">
        <f t="shared" ref="F17:F56" si="0">IF(E17="","",IF(E17="Fatality/major damage",1,IF(E17="Injury/minor damage",2,3)))</f>
        <v/>
      </c>
      <c r="G17" s="7"/>
      <c r="H17" s="18" t="str">
        <f>IF(G17="","",IF(G17="Will happen",VLOOKUP(F17,'Risk matrix'!$A$13:$D$15,2),IF(G17="Could happen",VLOOKUP(F17,'Risk matrix'!$A$13:$D$55,3),IF(G17="Improbable",VLOOKUP(F17,'Risk matrix'!$A$13:$D$15,4)))))</f>
        <v/>
      </c>
      <c r="I17" s="26" t="s">
        <v>27</v>
      </c>
      <c r="J17" s="7"/>
      <c r="K17" s="7"/>
      <c r="L17" s="13" t="str">
        <f t="shared" ref="L17" si="1">IF(K17="","",IF(K17="Fatality/major damage",1,IF(K17="Injury/minor damage",2,3)))</f>
        <v/>
      </c>
      <c r="M17" s="7"/>
      <c r="N17" s="18" t="str">
        <f>IF(M17="","",IF(M17="Will happen",VLOOKUP(L17,'Risk matrix'!$A$13:$D$15,2),IF(M17="Could happen",VLOOKUP(L17,'Risk matrix'!$A$13:$D$55,3),IF(M17="Improbable",VLOOKUP(L17,'Risk matrix'!$A$13:$D$15,4)))))</f>
        <v/>
      </c>
      <c r="O17" s="11" t="s">
        <v>253</v>
      </c>
    </row>
    <row r="18" spans="1:15" s="15" customFormat="1" ht="57">
      <c r="A18" s="25">
        <v>5</v>
      </c>
      <c r="B18" s="26" t="s">
        <v>6</v>
      </c>
      <c r="C18" s="28" t="s">
        <v>31</v>
      </c>
      <c r="D18" s="7"/>
      <c r="E18" s="7"/>
      <c r="F18" s="13" t="str">
        <f t="shared" si="0"/>
        <v/>
      </c>
      <c r="G18" s="7"/>
      <c r="H18" s="18" t="str">
        <f>IF(G18="","",IF(G18="Will happen",VLOOKUP(F18,'Risk matrix'!$A$13:$D$15,2),IF(G18="Could happen",VLOOKUP(F18,'Risk matrix'!$A$13:$D$55,3),IF(G18="Improbable",VLOOKUP(F18,'Risk matrix'!$A$13:$D$15,4)))))</f>
        <v/>
      </c>
      <c r="I18" s="26" t="s">
        <v>29</v>
      </c>
      <c r="J18" s="7"/>
      <c r="K18" s="7"/>
      <c r="L18" s="13" t="str">
        <f t="shared" ref="L18:L56" si="2">IF(K18="","",IF(K18="Will happen",1,IF(K18="Could happen",2,3)))</f>
        <v/>
      </c>
      <c r="M18" s="7"/>
      <c r="N18" s="18" t="str">
        <f>IF(M18="","",IF(M18="Will happen",VLOOKUP(L18,'Risk matrix'!$A$13:$D$15,2),IF(M18="Could happen",VLOOKUP(L18,'Risk matrix'!$A$13:$D$55,3),IF(M18="Improbable",VLOOKUP(L18,'Risk matrix'!$A$13:$D$15,4)))))</f>
        <v/>
      </c>
      <c r="O18" s="11" t="s">
        <v>254</v>
      </c>
    </row>
    <row r="19" spans="1:15" s="15" customFormat="1" ht="85.5">
      <c r="A19" s="25">
        <v>6</v>
      </c>
      <c r="B19" s="26" t="s">
        <v>7</v>
      </c>
      <c r="C19" s="28" t="s">
        <v>35</v>
      </c>
      <c r="D19" s="7"/>
      <c r="E19" s="7"/>
      <c r="F19" s="13" t="str">
        <f t="shared" si="0"/>
        <v/>
      </c>
      <c r="G19" s="7"/>
      <c r="H19" s="18" t="str">
        <f>IF(G19="","",IF(G19="Will happen",VLOOKUP(F19,'Risk matrix'!$A$13:$D$15,2),IF(G19="Could happen",VLOOKUP(F19,'Risk matrix'!$A$13:$D$55,3),IF(G19="Improbable",VLOOKUP(F19,'Risk matrix'!$A$13:$D$15,4)))))</f>
        <v/>
      </c>
      <c r="I19" s="26" t="s">
        <v>30</v>
      </c>
      <c r="J19" s="7"/>
      <c r="K19" s="7"/>
      <c r="L19" s="13" t="str">
        <f t="shared" si="2"/>
        <v/>
      </c>
      <c r="M19" s="7"/>
      <c r="N19" s="18" t="str">
        <f>IF(M19="","",IF(M19="Will happen",VLOOKUP(L19,'Risk matrix'!$A$13:$D$15,2),IF(M19="Could happen",VLOOKUP(L19,'Risk matrix'!$A$13:$D$55,3),IF(M19="Improbable",VLOOKUP(L19,'Risk matrix'!$A$13:$D$15,4)))))</f>
        <v/>
      </c>
      <c r="O19" s="11" t="s">
        <v>247</v>
      </c>
    </row>
    <row r="20" spans="1:15" s="15" customFormat="1" ht="71.25">
      <c r="A20" s="25">
        <v>7</v>
      </c>
      <c r="B20" s="26" t="s">
        <v>8</v>
      </c>
      <c r="C20" s="28" t="s">
        <v>60</v>
      </c>
      <c r="D20" s="7"/>
      <c r="E20" s="7"/>
      <c r="F20" s="13" t="str">
        <f t="shared" si="0"/>
        <v/>
      </c>
      <c r="G20" s="7"/>
      <c r="H20" s="18" t="str">
        <f>IF(G20="","",IF(G20="Will happen",VLOOKUP(F20,'Risk matrix'!$A$13:$D$15,2),IF(G20="Could happen",VLOOKUP(F20,'Risk matrix'!$A$13:$D$55,3),IF(G20="Improbable",VLOOKUP(F20,'Risk matrix'!$A$13:$D$15,4)))))</f>
        <v/>
      </c>
      <c r="I20" s="26" t="s">
        <v>57</v>
      </c>
      <c r="J20" s="7"/>
      <c r="K20" s="7"/>
      <c r="L20" s="13" t="str">
        <f t="shared" si="2"/>
        <v/>
      </c>
      <c r="M20" s="7"/>
      <c r="N20" s="18" t="str">
        <f>IF(M20="","",IF(M20="Will happen",VLOOKUP(L20,'Risk matrix'!$A$13:$D$15,2),IF(M20="Could happen",VLOOKUP(L20,'Risk matrix'!$A$13:$D$55,3),IF(M20="Improbable",VLOOKUP(L20,'Risk matrix'!$A$13:$D$15,4)))))</f>
        <v/>
      </c>
      <c r="O20" s="11" t="s">
        <v>179</v>
      </c>
    </row>
    <row r="21" spans="1:15" s="15" customFormat="1" ht="85.5">
      <c r="A21" s="25">
        <v>9</v>
      </c>
      <c r="B21" s="26" t="s">
        <v>64</v>
      </c>
      <c r="C21" s="28" t="s">
        <v>42</v>
      </c>
      <c r="D21" s="7"/>
      <c r="E21" s="7"/>
      <c r="F21" s="13" t="str">
        <f t="shared" si="0"/>
        <v/>
      </c>
      <c r="G21" s="7"/>
      <c r="H21" s="18" t="str">
        <f>IF(G21="","",IF(G21="Will happen",VLOOKUP(F21,'Risk matrix'!$A$13:$D$15,2),IF(G21="Could happen",VLOOKUP(F21,'Risk matrix'!$A$13:$D$55,3),IF(G21="Improbable",VLOOKUP(F21,'Risk matrix'!$A$13:$D$15,4)))))</f>
        <v/>
      </c>
      <c r="I21" s="26" t="s">
        <v>56</v>
      </c>
      <c r="J21" s="7"/>
      <c r="K21" s="7"/>
      <c r="L21" s="13" t="str">
        <f t="shared" si="2"/>
        <v/>
      </c>
      <c r="M21" s="7"/>
      <c r="N21" s="18" t="str">
        <f>IF(M21="","",IF(M21="Will happen",VLOOKUP(L21,'Risk matrix'!$A$13:$D$15,2),IF(M21="Could happen",VLOOKUP(L21,'Risk matrix'!$A$13:$D$55,3),IF(M21="Improbable",VLOOKUP(L21,'Risk matrix'!$A$13:$D$15,4)))))</f>
        <v/>
      </c>
      <c r="O21" s="11" t="s">
        <v>248</v>
      </c>
    </row>
    <row r="22" spans="1:15" s="15" customFormat="1" ht="57">
      <c r="A22" s="25">
        <v>10</v>
      </c>
      <c r="B22" s="26" t="s">
        <v>9</v>
      </c>
      <c r="C22" s="58" t="s">
        <v>43</v>
      </c>
      <c r="D22" s="7"/>
      <c r="E22" s="7"/>
      <c r="F22" s="13" t="str">
        <f t="shared" si="0"/>
        <v/>
      </c>
      <c r="G22" s="7"/>
      <c r="H22" s="18" t="str">
        <f>IF(G22="","",IF(G22="Will happen",VLOOKUP(F22,'Risk matrix'!$A$13:$D$15,2),IF(G22="Could happen",VLOOKUP(F22,'Risk matrix'!$A$13:$D$55,3),IF(G22="Improbable",VLOOKUP(F22,'Risk matrix'!$A$13:$D$15,4)))))</f>
        <v/>
      </c>
      <c r="I22" s="26" t="s">
        <v>40</v>
      </c>
      <c r="J22" s="7"/>
      <c r="K22" s="7"/>
      <c r="L22" s="13" t="str">
        <f t="shared" si="2"/>
        <v/>
      </c>
      <c r="M22" s="7"/>
      <c r="N22" s="18" t="str">
        <f>IF(M22="","",IF(M22="Will happen",VLOOKUP(L22,'Risk matrix'!$A$13:$D$15,2),IF(M22="Could happen",VLOOKUP(L22,'Risk matrix'!$A$13:$D$55,3),IF(M22="Improbable",VLOOKUP(L22,'Risk matrix'!$A$13:$D$15,4)))))</f>
        <v/>
      </c>
      <c r="O22" s="11" t="s">
        <v>249</v>
      </c>
    </row>
    <row r="23" spans="1:15" s="15" customFormat="1" ht="57">
      <c r="A23" s="25">
        <v>11</v>
      </c>
      <c r="B23" s="26" t="s">
        <v>10</v>
      </c>
      <c r="C23" s="27" t="s">
        <v>44</v>
      </c>
      <c r="D23" s="7"/>
      <c r="E23" s="7"/>
      <c r="F23" s="13" t="str">
        <f t="shared" si="0"/>
        <v/>
      </c>
      <c r="G23" s="7"/>
      <c r="H23" s="18" t="str">
        <f>IF(G23="","",IF(G23="Will happen",VLOOKUP(F23,'Risk matrix'!$A$13:$D$15,2),IF(G23="Could happen",VLOOKUP(F23,'Risk matrix'!$A$13:$D$55,3),IF(G23="Improbable",VLOOKUP(F23,'Risk matrix'!$A$13:$D$15,4)))))</f>
        <v/>
      </c>
      <c r="I23" s="26" t="s">
        <v>65</v>
      </c>
      <c r="J23" s="7"/>
      <c r="K23" s="7"/>
      <c r="L23" s="13" t="str">
        <f t="shared" si="2"/>
        <v/>
      </c>
      <c r="M23" s="7"/>
      <c r="N23" s="18" t="str">
        <f>IF(M23="","",IF(M23="Will happen",VLOOKUP(L23,'Risk matrix'!$A$13:$D$15,2),IF(M23="Could happen",VLOOKUP(L23,'Risk matrix'!$A$13:$D$55,3),IF(M23="Improbable",VLOOKUP(L23,'Risk matrix'!$A$13:$D$15,4)))))</f>
        <v/>
      </c>
      <c r="O23" s="11" t="s">
        <v>255</v>
      </c>
    </row>
    <row r="24" spans="1:15" s="15" customFormat="1" ht="71.25">
      <c r="A24" s="25">
        <v>14</v>
      </c>
      <c r="B24" s="26" t="s">
        <v>12</v>
      </c>
      <c r="C24" s="29" t="s">
        <v>69</v>
      </c>
      <c r="D24" s="7"/>
      <c r="E24" s="7"/>
      <c r="F24" s="13" t="str">
        <f t="shared" si="0"/>
        <v/>
      </c>
      <c r="G24" s="7"/>
      <c r="H24" s="18" t="str">
        <f>IF(G24="","",IF(G24="Will happen",VLOOKUP(F24,'Risk matrix'!$A$13:$D$15,2),IF(G24="Could happen",VLOOKUP(F24,'Risk matrix'!$A$13:$D$55,3),IF(G24="Improbable",VLOOKUP(F24,'Risk matrix'!$A$13:$D$15,4)))))</f>
        <v/>
      </c>
      <c r="I24" s="26" t="s">
        <v>70</v>
      </c>
      <c r="J24" s="7"/>
      <c r="K24" s="7"/>
      <c r="L24" s="13" t="str">
        <f t="shared" si="2"/>
        <v/>
      </c>
      <c r="M24" s="7"/>
      <c r="N24" s="18" t="str">
        <f>IF(M24="","",IF(M24="Will happen",VLOOKUP(L24,'Risk matrix'!$A$13:$D$15,2),IF(M24="Could happen",VLOOKUP(L24,'Risk matrix'!$A$13:$D$55,3),IF(M24="Improbable",VLOOKUP(L24,'Risk matrix'!$A$13:$D$15,4)))))</f>
        <v/>
      </c>
      <c r="O24" s="11" t="s">
        <v>181</v>
      </c>
    </row>
    <row r="25" spans="1:15" s="15" customFormat="1" ht="45" customHeight="1">
      <c r="A25" s="25">
        <v>15</v>
      </c>
      <c r="B25" s="26" t="s">
        <v>61</v>
      </c>
      <c r="C25" s="29" t="s">
        <v>62</v>
      </c>
      <c r="D25" s="7"/>
      <c r="E25" s="7"/>
      <c r="F25" s="13" t="str">
        <f t="shared" si="0"/>
        <v/>
      </c>
      <c r="G25" s="7"/>
      <c r="H25" s="18" t="str">
        <f>IF(G25="","",IF(G25="Will happen",VLOOKUP(F25,'Risk matrix'!$A$13:$D$15,2),IF(G25="Could happen",VLOOKUP(F25,'Risk matrix'!$A$13:$D$55,3),IF(G25="Improbable",VLOOKUP(F25,'Risk matrix'!$A$13:$D$15,4)))))</f>
        <v/>
      </c>
      <c r="I25" s="26" t="s">
        <v>71</v>
      </c>
      <c r="J25" s="7"/>
      <c r="K25" s="7"/>
      <c r="L25" s="13" t="str">
        <f t="shared" si="2"/>
        <v/>
      </c>
      <c r="M25" s="7"/>
      <c r="N25" s="18" t="str">
        <f>IF(M25="","",IF(M25="Will happen",VLOOKUP(L25,'Risk matrix'!$A$13:$D$15,2),IF(M25="Could happen",VLOOKUP(L25,'Risk matrix'!$A$13:$D$55,3),IF(M25="Improbable",VLOOKUP(L25,'Risk matrix'!$A$13:$D$15,4)))))</f>
        <v/>
      </c>
      <c r="O25" s="11" t="s">
        <v>182</v>
      </c>
    </row>
    <row r="26" spans="1:15" s="15" customFormat="1" ht="185.25">
      <c r="A26" s="25">
        <v>16</v>
      </c>
      <c r="B26" s="26" t="s">
        <v>72</v>
      </c>
      <c r="C26" s="29" t="s">
        <v>73</v>
      </c>
      <c r="D26" s="7"/>
      <c r="E26" s="7"/>
      <c r="F26" s="13" t="str">
        <f t="shared" si="0"/>
        <v/>
      </c>
      <c r="G26" s="7"/>
      <c r="H26" s="18" t="str">
        <f>IF(G26="","",IF(G26="Will happen",VLOOKUP(F26,'Risk matrix'!$A$13:$D$15,2),IF(G26="Could happen",VLOOKUP(F26,'Risk matrix'!$A$13:$D$55,3),IF(G26="Improbable",VLOOKUP(F26,'Risk matrix'!$A$13:$D$15,4)))))</f>
        <v/>
      </c>
      <c r="I26" s="26" t="s">
        <v>183</v>
      </c>
      <c r="J26" s="7"/>
      <c r="K26" s="7"/>
      <c r="L26" s="13" t="str">
        <f t="shared" si="2"/>
        <v/>
      </c>
      <c r="M26" s="7"/>
      <c r="N26" s="18" t="str">
        <f>IF(M26="","",IF(M26="Will happen",VLOOKUP(L26,'Risk matrix'!$A$13:$D$15,2),IF(M26="Could happen",VLOOKUP(L26,'Risk matrix'!$A$13:$D$55,3),IF(M26="Improbable",VLOOKUP(L26,'Risk matrix'!$A$13:$D$15,4)))))</f>
        <v/>
      </c>
      <c r="O26" s="11" t="s">
        <v>256</v>
      </c>
    </row>
    <row r="27" spans="1:15" s="15" customFormat="1" ht="99.75">
      <c r="A27" s="25">
        <v>17</v>
      </c>
      <c r="B27" s="26" t="s">
        <v>74</v>
      </c>
      <c r="C27" s="29" t="s">
        <v>75</v>
      </c>
      <c r="D27" s="7"/>
      <c r="E27" s="7"/>
      <c r="F27" s="13" t="str">
        <f t="shared" si="0"/>
        <v/>
      </c>
      <c r="G27" s="7"/>
      <c r="H27" s="18" t="str">
        <f>IF(G27="","",IF(G27="Will happen",VLOOKUP(F27,'Risk matrix'!$A$13:$D$15,2),IF(G27="Could happen",VLOOKUP(F27,'Risk matrix'!$A$13:$D$55,3),IF(G27="Improbable",VLOOKUP(F27,'Risk matrix'!$A$13:$D$15,4)))))</f>
        <v/>
      </c>
      <c r="I27" s="26" t="s">
        <v>76</v>
      </c>
      <c r="J27" s="7"/>
      <c r="K27" s="7"/>
      <c r="L27" s="13" t="str">
        <f t="shared" si="2"/>
        <v/>
      </c>
      <c r="M27" s="7"/>
      <c r="N27" s="18" t="str">
        <f>IF(M27="","",IF(M27="Will happen",VLOOKUP(L27,'Risk matrix'!$A$13:$D$15,2),IF(M27="Could happen",VLOOKUP(L27,'Risk matrix'!$A$13:$D$55,3),IF(M27="Improbable",VLOOKUP(L27,'Risk matrix'!$A$13:$D$15,4)))))</f>
        <v/>
      </c>
      <c r="O27" s="11" t="s">
        <v>243</v>
      </c>
    </row>
    <row r="28" spans="1:15" s="15" customFormat="1" ht="42.75">
      <c r="A28" s="25">
        <v>19</v>
      </c>
      <c r="B28" s="26" t="s">
        <v>15</v>
      </c>
      <c r="C28" s="28" t="s">
        <v>79</v>
      </c>
      <c r="D28" s="7"/>
      <c r="E28" s="7"/>
      <c r="F28" s="13" t="str">
        <f t="shared" si="0"/>
        <v/>
      </c>
      <c r="G28" s="7"/>
      <c r="H28" s="18" t="str">
        <f>IF(G28="","",IF(G28="Will happen",VLOOKUP(F28,'Risk matrix'!$A$13:$D$15,2),IF(G28="Could happen",VLOOKUP(F28,'Risk matrix'!$A$13:$D$55,3),IF(G28="Improbable",VLOOKUP(F28,'Risk matrix'!$A$13:$D$15,4)))))</f>
        <v/>
      </c>
      <c r="I28" s="26" t="s">
        <v>80</v>
      </c>
      <c r="J28" s="7"/>
      <c r="K28" s="7"/>
      <c r="L28" s="13" t="str">
        <f t="shared" si="2"/>
        <v/>
      </c>
      <c r="M28" s="7"/>
      <c r="N28" s="18" t="str">
        <f>IF(M28="","",IF(M28="Will happen",VLOOKUP(L28,'Risk matrix'!$A$13:$D$15,2),IF(M28="Could happen",VLOOKUP(L28,'Risk matrix'!$A$13:$D$55,3),IF(M28="Improbable",VLOOKUP(L28,'Risk matrix'!$A$13:$D$15,4)))))</f>
        <v/>
      </c>
      <c r="O28" s="11" t="s">
        <v>184</v>
      </c>
    </row>
    <row r="29" spans="1:15" s="15" customFormat="1" ht="99.75">
      <c r="A29" s="25">
        <v>20</v>
      </c>
      <c r="B29" s="26" t="s">
        <v>81</v>
      </c>
      <c r="C29" s="29" t="s">
        <v>82</v>
      </c>
      <c r="D29" s="7"/>
      <c r="E29" s="7"/>
      <c r="F29" s="13" t="str">
        <f t="shared" si="0"/>
        <v/>
      </c>
      <c r="G29" s="7"/>
      <c r="H29" s="18" t="str">
        <f>IF(G29="","",IF(G29="Will happen",VLOOKUP(F29,'Risk matrix'!$A$13:$D$15,2),IF(G29="Could happen",VLOOKUP(F29,'Risk matrix'!$A$13:$D$55,3),IF(G29="Improbable",VLOOKUP(F29,'Risk matrix'!$A$13:$D$15,4)))))</f>
        <v/>
      </c>
      <c r="I29" s="26" t="s">
        <v>83</v>
      </c>
      <c r="J29" s="7"/>
      <c r="K29" s="7"/>
      <c r="L29" s="13" t="str">
        <f t="shared" si="2"/>
        <v/>
      </c>
      <c r="M29" s="7"/>
      <c r="N29" s="18" t="str">
        <f>IF(M29="","",IF(M29="Will happen",VLOOKUP(L29,'Risk matrix'!$A$13:$D$15,2),IF(M29="Could happen",VLOOKUP(L29,'Risk matrix'!$A$13:$D$55,3),IF(M29="Improbable",VLOOKUP(L29,'Risk matrix'!$A$13:$D$15,4)))))</f>
        <v/>
      </c>
      <c r="O29" s="11" t="s">
        <v>257</v>
      </c>
    </row>
    <row r="30" spans="1:15" s="15" customFormat="1" ht="42.75">
      <c r="A30" s="25">
        <v>22</v>
      </c>
      <c r="B30" s="26" t="s">
        <v>86</v>
      </c>
      <c r="C30" s="29" t="s">
        <v>87</v>
      </c>
      <c r="D30" s="7"/>
      <c r="E30" s="7"/>
      <c r="F30" s="13" t="str">
        <f t="shared" si="0"/>
        <v/>
      </c>
      <c r="G30" s="7"/>
      <c r="H30" s="18" t="str">
        <f>IF(G30="","",IF(G30="Will happen",VLOOKUP(F30,'Risk matrix'!$A$13:$D$15,2),IF(G30="Could happen",VLOOKUP(F30,'Risk matrix'!$A$13:$D$55,3),IF(G30="Improbable",VLOOKUP(F30,'Risk matrix'!$A$13:$D$15,4)))))</f>
        <v/>
      </c>
      <c r="I30" s="26" t="s">
        <v>88</v>
      </c>
      <c r="J30" s="7"/>
      <c r="K30" s="7"/>
      <c r="L30" s="13" t="str">
        <f t="shared" si="2"/>
        <v/>
      </c>
      <c r="M30" s="7"/>
      <c r="N30" s="18" t="str">
        <f>IF(M30="","",IF(M30="Will happen",VLOOKUP(L30,'Risk matrix'!$A$13:$D$15,2),IF(M30="Could happen",VLOOKUP(L30,'Risk matrix'!$A$13:$D$55,3),IF(M30="Improbable",VLOOKUP(L30,'Risk matrix'!$A$13:$D$15,4)))))</f>
        <v/>
      </c>
      <c r="O30" s="11" t="s">
        <v>258</v>
      </c>
    </row>
    <row r="31" spans="1:15" s="15" customFormat="1" ht="57">
      <c r="A31" s="25">
        <v>23</v>
      </c>
      <c r="B31" s="26" t="s">
        <v>16</v>
      </c>
      <c r="C31" s="29" t="s">
        <v>89</v>
      </c>
      <c r="D31" s="7"/>
      <c r="E31" s="7"/>
      <c r="F31" s="13" t="str">
        <f t="shared" si="0"/>
        <v/>
      </c>
      <c r="G31" s="7"/>
      <c r="H31" s="18" t="str">
        <f>IF(G31="","",IF(G31="Will happen",VLOOKUP(F31,'Risk matrix'!$A$13:$D$15,2),IF(G31="Could happen",VLOOKUP(F31,'Risk matrix'!$A$13:$D$55,3),IF(G31="Improbable",VLOOKUP(F31,'Risk matrix'!$A$13:$D$15,4)))))</f>
        <v/>
      </c>
      <c r="I31" s="26" t="s">
        <v>187</v>
      </c>
      <c r="J31" s="7"/>
      <c r="K31" s="7"/>
      <c r="L31" s="13" t="str">
        <f t="shared" si="2"/>
        <v/>
      </c>
      <c r="M31" s="7"/>
      <c r="N31" s="18" t="str">
        <f>IF(M31="","",IF(M31="Will happen",VLOOKUP(L31,'Risk matrix'!$A$13:$D$15,2),IF(M31="Could happen",VLOOKUP(L31,'Risk matrix'!$A$13:$D$55,3),IF(M31="Improbable",VLOOKUP(L31,'Risk matrix'!$A$13:$D$15,4)))))</f>
        <v/>
      </c>
      <c r="O31" s="11" t="s">
        <v>186</v>
      </c>
    </row>
    <row r="32" spans="1:15" s="15" customFormat="1" ht="57">
      <c r="A32" s="25">
        <v>24</v>
      </c>
      <c r="B32" s="26" t="s">
        <v>17</v>
      </c>
      <c r="C32" s="29" t="s">
        <v>90</v>
      </c>
      <c r="D32" s="7"/>
      <c r="E32" s="7"/>
      <c r="F32" s="13" t="str">
        <f t="shared" si="0"/>
        <v/>
      </c>
      <c r="G32" s="7"/>
      <c r="H32" s="18" t="str">
        <f>IF(G32="","",IF(G32="Will happen",VLOOKUP(F32,'Risk matrix'!$A$13:$D$15,2),IF(G32="Could happen",VLOOKUP(F32,'Risk matrix'!$A$13:$D$55,3),IF(G32="Improbable",VLOOKUP(F32,'Risk matrix'!$A$13:$D$15,4)))))</f>
        <v/>
      </c>
      <c r="I32" s="26" t="s">
        <v>91</v>
      </c>
      <c r="J32" s="7"/>
      <c r="K32" s="7"/>
      <c r="L32" s="13" t="str">
        <f t="shared" si="2"/>
        <v/>
      </c>
      <c r="M32" s="7"/>
      <c r="N32" s="18" t="str">
        <f>IF(M32="","",IF(M32="Will happen",VLOOKUP(L32,'Risk matrix'!$A$13:$D$15,2),IF(M32="Could happen",VLOOKUP(L32,'Risk matrix'!$A$13:$D$55,3),IF(M32="Improbable",VLOOKUP(L32,'Risk matrix'!$A$13:$D$15,4)))))</f>
        <v/>
      </c>
      <c r="O32" s="11" t="s">
        <v>188</v>
      </c>
    </row>
    <row r="33" spans="1:15" s="15" customFormat="1" ht="28.5">
      <c r="A33" s="25">
        <v>27</v>
      </c>
      <c r="B33" s="26" t="s">
        <v>18</v>
      </c>
      <c r="C33" s="29" t="s">
        <v>94</v>
      </c>
      <c r="D33" s="7"/>
      <c r="E33" s="7"/>
      <c r="F33" s="22" t="str">
        <f t="shared" si="0"/>
        <v/>
      </c>
      <c r="G33" s="7"/>
      <c r="H33" s="19" t="str">
        <f>IF(G33="","",IF(G33="Will happen",VLOOKUP(F33,'Risk matrix'!$A$13:$D$15,2),IF(G33="Could happen",VLOOKUP(F33,'Risk matrix'!$A$13:$D$55,3),IF(G33="Improbable",VLOOKUP(F33,'Risk matrix'!$A$13:$D$15,4)))))</f>
        <v/>
      </c>
      <c r="I33" s="26" t="s">
        <v>192</v>
      </c>
      <c r="J33" s="7"/>
      <c r="K33" s="7"/>
      <c r="L33" s="22" t="str">
        <f t="shared" si="2"/>
        <v/>
      </c>
      <c r="M33" s="7"/>
      <c r="N33" s="19" t="str">
        <f>IF(M33="","",IF(M33="Will happen",VLOOKUP(L33,'Risk matrix'!$A$13:$D$15,2),IF(M33="Could happen",VLOOKUP(L33,'Risk matrix'!$A$13:$D$55,3),IF(M33="Improbable",VLOOKUP(L33,'Risk matrix'!$A$13:$D$15,4)))))</f>
        <v/>
      </c>
      <c r="O33" s="11" t="s">
        <v>193</v>
      </c>
    </row>
    <row r="34" spans="1:15" s="15" customFormat="1" ht="28.5">
      <c r="A34" s="25">
        <v>28</v>
      </c>
      <c r="B34" s="26" t="s">
        <v>18</v>
      </c>
      <c r="C34" s="29" t="s">
        <v>96</v>
      </c>
      <c r="D34" s="7"/>
      <c r="E34" s="7"/>
      <c r="F34" s="13" t="str">
        <f t="shared" si="0"/>
        <v/>
      </c>
      <c r="G34" s="7"/>
      <c r="H34" s="18" t="str">
        <f>IF(G34="","",IF(G34="Will happen",VLOOKUP(F34,'Risk matrix'!$A$13:$D$15,2),IF(G34="Could happen",VLOOKUP(F34,'Risk matrix'!$A$13:$D$55,3),IF(G34="Improbable",VLOOKUP(F34,'Risk matrix'!$A$13:$D$15,4)))))</f>
        <v/>
      </c>
      <c r="I34" s="26" t="s">
        <v>194</v>
      </c>
      <c r="J34" s="7"/>
      <c r="K34" s="7"/>
      <c r="L34" s="13" t="str">
        <f t="shared" si="2"/>
        <v/>
      </c>
      <c r="M34" s="7"/>
      <c r="N34" s="18" t="str">
        <f>IF(M34="","",IF(M34="Will happen",VLOOKUP(L34,'Risk matrix'!$A$13:$D$15,2),IF(M34="Could happen",VLOOKUP(L34,'Risk matrix'!$A$13:$D$55,3),IF(M34="Improbable",VLOOKUP(L34,'Risk matrix'!$A$13:$D$15,4)))))</f>
        <v/>
      </c>
      <c r="O34" s="11" t="s">
        <v>195</v>
      </c>
    </row>
    <row r="35" spans="1:15" s="15" customFormat="1" ht="42.75">
      <c r="A35" s="25">
        <v>29</v>
      </c>
      <c r="B35" s="26" t="s">
        <v>18</v>
      </c>
      <c r="C35" s="29" t="s">
        <v>97</v>
      </c>
      <c r="D35" s="7"/>
      <c r="E35" s="7"/>
      <c r="F35" s="13" t="str">
        <f t="shared" si="0"/>
        <v/>
      </c>
      <c r="G35" s="7"/>
      <c r="H35" s="18" t="str">
        <f>IF(G35="","",IF(G35="Will happen",VLOOKUP(F35,'Risk matrix'!$A$13:$D$15,2),IF(G35="Could happen",VLOOKUP(F35,'Risk matrix'!$A$13:$D$55,3),IF(G35="Improbable",VLOOKUP(F35,'Risk matrix'!$A$13:$D$15,4)))))</f>
        <v/>
      </c>
      <c r="I35" s="26" t="s">
        <v>101</v>
      </c>
      <c r="J35" s="7"/>
      <c r="K35" s="7"/>
      <c r="L35" s="13" t="str">
        <f t="shared" si="2"/>
        <v/>
      </c>
      <c r="M35" s="7"/>
      <c r="N35" s="18" t="str">
        <f>IF(M35="","",IF(M35="Will happen",VLOOKUP(L35,'Risk matrix'!$A$13:$D$15,2),IF(M35="Could happen",VLOOKUP(L35,'Risk matrix'!$A$13:$D$55,3),IF(M35="Improbable",VLOOKUP(L35,'Risk matrix'!$A$13:$D$15,4)))))</f>
        <v/>
      </c>
      <c r="O35" s="11" t="s">
        <v>196</v>
      </c>
    </row>
    <row r="36" spans="1:15" s="15" customFormat="1" ht="28.5">
      <c r="A36" s="25">
        <v>30</v>
      </c>
      <c r="B36" s="26" t="s">
        <v>18</v>
      </c>
      <c r="C36" s="29" t="s">
        <v>98</v>
      </c>
      <c r="D36" s="7"/>
      <c r="E36" s="7"/>
      <c r="F36" s="13" t="str">
        <f t="shared" si="0"/>
        <v/>
      </c>
      <c r="G36" s="7"/>
      <c r="H36" s="18" t="str">
        <f>IF(G36="","",IF(G36="Will happen",VLOOKUP(F36,'Risk matrix'!$A$13:$D$15,2),IF(G36="Could happen",VLOOKUP(F36,'Risk matrix'!$A$13:$D$55,3),IF(G36="Improbable",VLOOKUP(F36,'Risk matrix'!$A$13:$D$15,4)))))</f>
        <v/>
      </c>
      <c r="I36" s="26" t="s">
        <v>192</v>
      </c>
      <c r="J36" s="7"/>
      <c r="K36" s="7"/>
      <c r="L36" s="13" t="str">
        <f t="shared" si="2"/>
        <v/>
      </c>
      <c r="M36" s="7"/>
      <c r="N36" s="18" t="str">
        <f>IF(M36="","",IF(M36="Will happen",VLOOKUP(L36,'Risk matrix'!$A$13:$D$15,2),IF(M36="Could happen",VLOOKUP(L36,'Risk matrix'!$A$13:$D$55,3),IF(M36="Improbable",VLOOKUP(L36,'Risk matrix'!$A$13:$D$15,4)))))</f>
        <v/>
      </c>
      <c r="O36" s="11" t="s">
        <v>197</v>
      </c>
    </row>
    <row r="37" spans="1:15" s="15" customFormat="1" ht="42.75">
      <c r="A37" s="25">
        <v>31</v>
      </c>
      <c r="B37" s="26" t="s">
        <v>18</v>
      </c>
      <c r="C37" s="29" t="s">
        <v>99</v>
      </c>
      <c r="D37" s="7"/>
      <c r="E37" s="7"/>
      <c r="F37" s="13" t="str">
        <f t="shared" si="0"/>
        <v/>
      </c>
      <c r="G37" s="7"/>
      <c r="H37" s="18" t="str">
        <f>IF(G37="","",IF(G37="Will happen",VLOOKUP(F37,'Risk matrix'!$A$13:$D$15,2),IF(G37="Could happen",VLOOKUP(F37,'Risk matrix'!$A$13:$D$55,3),IF(G37="Improbable",VLOOKUP(F37,'Risk matrix'!$A$13:$D$15,4)))))</f>
        <v/>
      </c>
      <c r="I37" s="26" t="s">
        <v>192</v>
      </c>
      <c r="J37" s="7"/>
      <c r="K37" s="7"/>
      <c r="L37" s="13" t="str">
        <f t="shared" si="2"/>
        <v/>
      </c>
      <c r="M37" s="7"/>
      <c r="N37" s="18" t="str">
        <f>IF(M37="","",IF(M37="Will happen",VLOOKUP(L37,'Risk matrix'!$A$13:$D$15,2),IF(M37="Could happen",VLOOKUP(L37,'Risk matrix'!$A$13:$D$55,3),IF(M37="Improbable",VLOOKUP(L37,'Risk matrix'!$A$13:$D$15,4)))))</f>
        <v/>
      </c>
      <c r="O37" s="11" t="s">
        <v>198</v>
      </c>
    </row>
    <row r="38" spans="1:15" s="15" customFormat="1" ht="28.5">
      <c r="A38" s="25">
        <v>32</v>
      </c>
      <c r="B38" s="26" t="s">
        <v>18</v>
      </c>
      <c r="C38" s="29" t="s">
        <v>100</v>
      </c>
      <c r="D38" s="7"/>
      <c r="E38" s="7"/>
      <c r="F38" s="13" t="str">
        <f t="shared" si="0"/>
        <v/>
      </c>
      <c r="G38" s="7"/>
      <c r="H38" s="18" t="str">
        <f>IF(G38="","",IF(G38="Will happen",VLOOKUP(F38,'Risk matrix'!$A$13:$D$15,2),IF(G38="Could happen",VLOOKUP(F38,'Risk matrix'!$A$13:$D$55,3),IF(G38="Improbable",VLOOKUP(F38,'Risk matrix'!$A$13:$D$15,4)))))</f>
        <v/>
      </c>
      <c r="I38" s="26" t="s">
        <v>199</v>
      </c>
      <c r="J38" s="7"/>
      <c r="K38" s="7"/>
      <c r="L38" s="13" t="str">
        <f t="shared" si="2"/>
        <v/>
      </c>
      <c r="M38" s="7"/>
      <c r="N38" s="18" t="str">
        <f>IF(M38="","",IF(M38="Will happen",VLOOKUP(L38,'Risk matrix'!$A$13:$D$15,2),IF(M38="Could happen",VLOOKUP(L38,'Risk matrix'!$A$13:$D$55,3),IF(M38="Improbable",VLOOKUP(L38,'Risk matrix'!$A$13:$D$15,4)))))</f>
        <v/>
      </c>
      <c r="O38" s="11" t="s">
        <v>200</v>
      </c>
    </row>
    <row r="39" spans="1:15" s="15" customFormat="1" ht="142.5">
      <c r="A39" s="25">
        <v>34</v>
      </c>
      <c r="B39" s="26" t="s">
        <v>13</v>
      </c>
      <c r="C39" s="29" t="s">
        <v>106</v>
      </c>
      <c r="D39" s="7"/>
      <c r="E39" s="7"/>
      <c r="F39" s="13" t="str">
        <f t="shared" si="0"/>
        <v/>
      </c>
      <c r="G39" s="7"/>
      <c r="H39" s="18" t="str">
        <f>IF(G39="","",IF(G39="Will happen",VLOOKUP(F39,'Risk matrix'!$A$13:$D$15,2),IF(G39="Could happen",VLOOKUP(F39,'Risk matrix'!$A$13:$D$55,3),IF(G39="Improbable",VLOOKUP(F39,'Risk matrix'!$A$13:$D$15,4)))))</f>
        <v/>
      </c>
      <c r="I39" s="26" t="s">
        <v>107</v>
      </c>
      <c r="J39" s="7"/>
      <c r="K39" s="7"/>
      <c r="L39" s="13" t="str">
        <f t="shared" si="2"/>
        <v/>
      </c>
      <c r="M39" s="7"/>
      <c r="N39" s="18" t="str">
        <f>IF(M39="","",IF(M39="Will happen",VLOOKUP(L39,'Risk matrix'!$A$13:$D$15,2),IF(M39="Could happen",VLOOKUP(L39,'Risk matrix'!$A$13:$D$55,3),IF(M39="Improbable",VLOOKUP(L39,'Risk matrix'!$A$13:$D$15,4)))))</f>
        <v/>
      </c>
      <c r="O39" s="11" t="s">
        <v>202</v>
      </c>
    </row>
    <row r="40" spans="1:15" s="15" customFormat="1" ht="57">
      <c r="A40" s="25">
        <v>35</v>
      </c>
      <c r="B40" s="26" t="s">
        <v>20</v>
      </c>
      <c r="C40" s="29" t="s">
        <v>108</v>
      </c>
      <c r="D40" s="7"/>
      <c r="E40" s="7"/>
      <c r="F40" s="13" t="str">
        <f t="shared" si="0"/>
        <v/>
      </c>
      <c r="G40" s="7"/>
      <c r="H40" s="18" t="str">
        <f>IF(G40="","",IF(G40="Will happen",VLOOKUP(F40,'Risk matrix'!$A$13:$D$15,2),IF(G40="Could happen",VLOOKUP(F40,'Risk matrix'!$A$13:$D$55,3),IF(G40="Improbable",VLOOKUP(F40,'Risk matrix'!$A$13:$D$15,4)))))</f>
        <v/>
      </c>
      <c r="I40" s="26" t="s">
        <v>109</v>
      </c>
      <c r="J40" s="7"/>
      <c r="K40" s="7"/>
      <c r="L40" s="13" t="str">
        <f t="shared" si="2"/>
        <v/>
      </c>
      <c r="M40" s="7"/>
      <c r="N40" s="18" t="str">
        <f>IF(M40="","",IF(M40="Will happen",VLOOKUP(L40,'Risk matrix'!$A$13:$D$15,2),IF(M40="Could happen",VLOOKUP(L40,'Risk matrix'!$A$13:$D$55,3),IF(M40="Improbable",VLOOKUP(L40,'Risk matrix'!$A$13:$D$15,4)))))</f>
        <v/>
      </c>
      <c r="O40" s="11" t="s">
        <v>203</v>
      </c>
    </row>
    <row r="41" spans="1:15" s="15" customFormat="1" ht="99.75">
      <c r="A41" s="25">
        <v>36</v>
      </c>
      <c r="B41" s="26" t="s">
        <v>41</v>
      </c>
      <c r="C41" s="29" t="s">
        <v>110</v>
      </c>
      <c r="D41" s="7"/>
      <c r="E41" s="7"/>
      <c r="F41" s="13" t="str">
        <f t="shared" si="0"/>
        <v/>
      </c>
      <c r="G41" s="7"/>
      <c r="H41" s="18" t="str">
        <f>IF(G41="","",IF(G41="Will happen",VLOOKUP(F41,'Risk matrix'!$A$13:$D$15,2),IF(G41="Could happen",VLOOKUP(F41,'Risk matrix'!$A$13:$D$55,3),IF(G41="Improbable",VLOOKUP(F41,'Risk matrix'!$A$13:$D$15,4)))))</f>
        <v/>
      </c>
      <c r="I41" s="26" t="s">
        <v>111</v>
      </c>
      <c r="J41" s="7"/>
      <c r="K41" s="7"/>
      <c r="L41" s="13" t="str">
        <f t="shared" si="2"/>
        <v/>
      </c>
      <c r="M41" s="7"/>
      <c r="N41" s="18" t="str">
        <f>IF(M41="","",IF(M41="Will happen",VLOOKUP(L41,'Risk matrix'!$A$13:$D$15,2),IF(M41="Could happen",VLOOKUP(L41,'Risk matrix'!$A$13:$D$55,3),IF(M41="Improbable",VLOOKUP(L41,'Risk matrix'!$A$13:$D$15,4)))))</f>
        <v/>
      </c>
      <c r="O41" s="11" t="s">
        <v>244</v>
      </c>
    </row>
    <row r="42" spans="1:15" s="15" customFormat="1" ht="120" customHeight="1">
      <c r="A42" s="25">
        <v>37</v>
      </c>
      <c r="B42" s="26" t="s">
        <v>41</v>
      </c>
      <c r="C42" s="29" t="s">
        <v>112</v>
      </c>
      <c r="D42" s="7"/>
      <c r="E42" s="7"/>
      <c r="F42" s="13" t="str">
        <f t="shared" si="0"/>
        <v/>
      </c>
      <c r="G42" s="7"/>
      <c r="H42" s="18" t="str">
        <f>IF(G42="","",IF(G42="Will happen",VLOOKUP(F42,'Risk matrix'!$A$13:$D$15,2),IF(G42="Could happen",VLOOKUP(F42,'Risk matrix'!$A$13:$D$55,3),IF(G42="Improbable",VLOOKUP(F42,'Risk matrix'!$A$13:$D$15,4)))))</f>
        <v/>
      </c>
      <c r="I42" s="26" t="s">
        <v>113</v>
      </c>
      <c r="J42" s="7"/>
      <c r="K42" s="7"/>
      <c r="L42" s="13" t="str">
        <f t="shared" si="2"/>
        <v/>
      </c>
      <c r="M42" s="7"/>
      <c r="N42" s="18" t="str">
        <f>IF(M42="","",IF(M42="Will happen",VLOOKUP(L42,'Risk matrix'!$A$13:$D$15,2),IF(M42="Could happen",VLOOKUP(L42,'Risk matrix'!$A$13:$D$55,3),IF(M42="Improbable",VLOOKUP(L42,'Risk matrix'!$A$13:$D$15,4)))))</f>
        <v/>
      </c>
      <c r="O42" s="11" t="s">
        <v>245</v>
      </c>
    </row>
    <row r="43" spans="1:15" s="15" customFormat="1" ht="57">
      <c r="A43" s="25">
        <v>38</v>
      </c>
      <c r="B43" s="26" t="s">
        <v>41</v>
      </c>
      <c r="C43" s="29" t="s">
        <v>114</v>
      </c>
      <c r="D43" s="7"/>
      <c r="E43" s="7"/>
      <c r="F43" s="13" t="str">
        <f t="shared" si="0"/>
        <v/>
      </c>
      <c r="G43" s="7"/>
      <c r="H43" s="18" t="str">
        <f>IF(G43="","",IF(G43="Will happen",VLOOKUP(F43,'Risk matrix'!$A$13:$D$15,2),IF(G43="Could happen",VLOOKUP(F43,'Risk matrix'!$A$13:$D$55,3),IF(G43="Improbable",VLOOKUP(F43,'Risk matrix'!$A$13:$D$15,4)))))</f>
        <v/>
      </c>
      <c r="I43" s="26" t="s">
        <v>115</v>
      </c>
      <c r="J43" s="7"/>
      <c r="K43" s="7"/>
      <c r="L43" s="13" t="str">
        <f t="shared" si="2"/>
        <v/>
      </c>
      <c r="M43" s="7"/>
      <c r="N43" s="18" t="str">
        <f>IF(M43="","",IF(M43="Will happen",VLOOKUP(L43,'Risk matrix'!$A$13:$D$15,2),IF(M43="Could happen",VLOOKUP(L43,'Risk matrix'!$A$13:$D$55,3),IF(M43="Improbable",VLOOKUP(L43,'Risk matrix'!$A$13:$D$15,4)))))</f>
        <v/>
      </c>
      <c r="O43" s="11" t="s">
        <v>204</v>
      </c>
    </row>
    <row r="44" spans="1:15" s="15" customFormat="1" ht="28.5">
      <c r="A44" s="25">
        <v>39</v>
      </c>
      <c r="B44" s="26"/>
      <c r="C44" s="29" t="s">
        <v>116</v>
      </c>
      <c r="D44" s="7"/>
      <c r="E44" s="7"/>
      <c r="F44" s="13" t="str">
        <f t="shared" si="0"/>
        <v/>
      </c>
      <c r="G44" s="7"/>
      <c r="H44" s="18" t="str">
        <f>IF(G44="","",IF(G44="Will happen",VLOOKUP(F44,'Risk matrix'!$A$13:$D$15,2),IF(G44="Could happen",VLOOKUP(F44,'Risk matrix'!$A$13:$D$55,3),IF(G44="Improbable",VLOOKUP(F44,'Risk matrix'!$A$13:$D$15,4)))))</f>
        <v/>
      </c>
      <c r="I44" s="26" t="s">
        <v>117</v>
      </c>
      <c r="J44" s="7"/>
      <c r="K44" s="7"/>
      <c r="L44" s="13" t="str">
        <f t="shared" si="2"/>
        <v/>
      </c>
      <c r="M44" s="7"/>
      <c r="N44" s="18" t="str">
        <f>IF(M44="","",IF(M44="Will happen",VLOOKUP(L44,'Risk matrix'!$A$13:$D$15,2),IF(M44="Could happen",VLOOKUP(L44,'Risk matrix'!$A$13:$D$55,3),IF(M44="Improbable",VLOOKUP(L44,'Risk matrix'!$A$13:$D$15,4)))))</f>
        <v/>
      </c>
      <c r="O44" s="11" t="s">
        <v>259</v>
      </c>
    </row>
    <row r="45" spans="1:15" s="15" customFormat="1" ht="28.5">
      <c r="A45" s="25">
        <v>40</v>
      </c>
      <c r="B45" s="26" t="s">
        <v>41</v>
      </c>
      <c r="C45" s="29" t="s">
        <v>118</v>
      </c>
      <c r="D45" s="7"/>
      <c r="E45" s="7"/>
      <c r="F45" s="13" t="str">
        <f t="shared" si="0"/>
        <v/>
      </c>
      <c r="G45" s="7"/>
      <c r="H45" s="18" t="str">
        <f>IF(G45="","",IF(G45="Will happen",VLOOKUP(F45,'Risk matrix'!$A$13:$D$15,2),IF(G45="Could happen",VLOOKUP(F45,'Risk matrix'!$A$13:$D$55,3),IF(G45="Improbable",VLOOKUP(F45,'Risk matrix'!$A$13:$D$15,4)))))</f>
        <v/>
      </c>
      <c r="I45" s="26" t="s">
        <v>119</v>
      </c>
      <c r="J45" s="7"/>
      <c r="K45" s="7"/>
      <c r="L45" s="13" t="str">
        <f t="shared" si="2"/>
        <v/>
      </c>
      <c r="M45" s="7"/>
      <c r="N45" s="18" t="str">
        <f>IF(M45="","",IF(M45="Will happen",VLOOKUP(L45,'Risk matrix'!$A$13:$D$15,2),IF(M45="Could happen",VLOOKUP(L45,'Risk matrix'!$A$13:$D$55,3),IF(M45="Improbable",VLOOKUP(L45,'Risk matrix'!$A$13:$D$15,4)))))</f>
        <v/>
      </c>
      <c r="O45" s="11" t="s">
        <v>205</v>
      </c>
    </row>
    <row r="46" spans="1:15" s="15" customFormat="1" ht="114">
      <c r="A46" s="25">
        <v>41</v>
      </c>
      <c r="B46" s="26" t="s">
        <v>41</v>
      </c>
      <c r="C46" s="29" t="s">
        <v>120</v>
      </c>
      <c r="D46" s="7"/>
      <c r="E46" s="7"/>
      <c r="F46" s="13" t="str">
        <f t="shared" si="0"/>
        <v/>
      </c>
      <c r="G46" s="7"/>
      <c r="H46" s="18" t="str">
        <f>IF(G46="","",IF(G46="Will happen",VLOOKUP(F46,'Risk matrix'!$A$13:$D$15,2),IF(G46="Could happen",VLOOKUP(F46,'Risk matrix'!$A$13:$D$55,3),IF(G46="Improbable",VLOOKUP(F46,'Risk matrix'!$A$13:$D$15,4)))))</f>
        <v/>
      </c>
      <c r="I46" s="26" t="s">
        <v>121</v>
      </c>
      <c r="J46" s="7"/>
      <c r="K46" s="7"/>
      <c r="L46" s="13" t="str">
        <f t="shared" si="2"/>
        <v/>
      </c>
      <c r="M46" s="7"/>
      <c r="N46" s="18" t="str">
        <f>IF(M46="","",IF(M46="Will happen",VLOOKUP(L46,'Risk matrix'!$A$13:$D$15,2),IF(M46="Could happen",VLOOKUP(L46,'Risk matrix'!$A$13:$D$55,3),IF(M46="Improbable",VLOOKUP(L46,'Risk matrix'!$A$13:$D$15,4)))))</f>
        <v/>
      </c>
      <c r="O46" s="11" t="s">
        <v>206</v>
      </c>
    </row>
    <row r="47" spans="1:15" s="15" customFormat="1" ht="99.75">
      <c r="A47" s="25">
        <v>42</v>
      </c>
      <c r="B47" s="26" t="s">
        <v>41</v>
      </c>
      <c r="C47" s="29" t="s">
        <v>122</v>
      </c>
      <c r="D47" s="7"/>
      <c r="E47" s="7"/>
      <c r="F47" s="13" t="str">
        <f t="shared" si="0"/>
        <v/>
      </c>
      <c r="G47" s="7"/>
      <c r="H47" s="18" t="str">
        <f>IF(G47="","",IF(G47="Will happen",VLOOKUP(F47,'Risk matrix'!$A$13:$D$15,2),IF(G47="Could happen",VLOOKUP(F47,'Risk matrix'!$A$13:$D$55,3),IF(G47="Improbable",VLOOKUP(F47,'Risk matrix'!$A$13:$D$15,4)))))</f>
        <v/>
      </c>
      <c r="I47" s="26" t="s">
        <v>123</v>
      </c>
      <c r="J47" s="7"/>
      <c r="K47" s="7"/>
      <c r="L47" s="13" t="str">
        <f t="shared" si="2"/>
        <v/>
      </c>
      <c r="M47" s="7"/>
      <c r="N47" s="18" t="str">
        <f>IF(M47="","",IF(M47="Will happen",VLOOKUP(L47,'Risk matrix'!$A$13:$D$15,2),IF(M47="Could happen",VLOOKUP(L47,'Risk matrix'!$A$13:$D$55,3),IF(M47="Improbable",VLOOKUP(L47,'Risk matrix'!$A$13:$D$15,4)))))</f>
        <v/>
      </c>
      <c r="O47" s="11" t="s">
        <v>207</v>
      </c>
    </row>
    <row r="48" spans="1:15" s="15" customFormat="1" ht="57">
      <c r="A48" s="25">
        <v>43</v>
      </c>
      <c r="B48" s="26" t="s">
        <v>41</v>
      </c>
      <c r="C48" s="29" t="s">
        <v>124</v>
      </c>
      <c r="D48" s="7"/>
      <c r="E48" s="7"/>
      <c r="F48" s="13" t="str">
        <f t="shared" ref="F48:F53" si="3">IF(E48="","",IF(E48="Fatality/major damage",1,IF(E48="Injury/minor damage",2,3)))</f>
        <v/>
      </c>
      <c r="G48" s="7"/>
      <c r="H48" s="18" t="str">
        <f>IF(G48="","",IF(G48="Will happen",VLOOKUP(F48,'Risk matrix'!$A$13:$D$15,2),IF(G48="Could happen",VLOOKUP(F48,'Risk matrix'!$A$13:$D$55,3),IF(G48="Improbable",VLOOKUP(F48,'Risk matrix'!$A$13:$D$15,4)))))</f>
        <v/>
      </c>
      <c r="I48" s="26" t="s">
        <v>125</v>
      </c>
      <c r="J48" s="7"/>
      <c r="K48" s="7"/>
      <c r="L48" s="13" t="str">
        <f t="shared" ref="L48:L53" si="4">IF(K48="","",IF(K48="Will happen",1,IF(K48="Could happen",2,3)))</f>
        <v/>
      </c>
      <c r="M48" s="7"/>
      <c r="N48" s="18" t="str">
        <f>IF(M48="","",IF(M48="Will happen",VLOOKUP(L48,'Risk matrix'!$A$13:$D$15,2),IF(M48="Could happen",VLOOKUP(L48,'Risk matrix'!$A$13:$D$55,3),IF(M48="Improbable",VLOOKUP(L48,'Risk matrix'!$A$13:$D$15,4)))))</f>
        <v/>
      </c>
      <c r="O48" s="11">
        <v>2.14</v>
      </c>
    </row>
    <row r="49" spans="1:15" s="15" customFormat="1" ht="28.5">
      <c r="A49" s="25">
        <v>44</v>
      </c>
      <c r="B49" s="26" t="s">
        <v>41</v>
      </c>
      <c r="C49" s="29" t="s">
        <v>126</v>
      </c>
      <c r="D49" s="7"/>
      <c r="E49" s="7"/>
      <c r="F49" s="13" t="str">
        <f t="shared" si="3"/>
        <v/>
      </c>
      <c r="G49" s="7"/>
      <c r="H49" s="18" t="str">
        <f>IF(G49="","",IF(G49="Will happen",VLOOKUP(F49,'Risk matrix'!$A$13:$D$15,2),IF(G49="Could happen",VLOOKUP(F49,'Risk matrix'!$A$13:$D$55,3),IF(G49="Improbable",VLOOKUP(F49,'Risk matrix'!$A$13:$D$15,4)))))</f>
        <v/>
      </c>
      <c r="I49" s="26" t="s">
        <v>127</v>
      </c>
      <c r="J49" s="7"/>
      <c r="K49" s="7"/>
      <c r="L49" s="13" t="str">
        <f t="shared" si="4"/>
        <v/>
      </c>
      <c r="M49" s="7"/>
      <c r="N49" s="18" t="str">
        <f>IF(M49="","",IF(M49="Will happen",VLOOKUP(L49,'Risk matrix'!$A$13:$D$15,2),IF(M49="Could happen",VLOOKUP(L49,'Risk matrix'!$A$13:$D$55,3),IF(M49="Improbable",VLOOKUP(L49,'Risk matrix'!$A$13:$D$15,4)))))</f>
        <v/>
      </c>
      <c r="O49" s="11" t="s">
        <v>208</v>
      </c>
    </row>
    <row r="50" spans="1:15" s="15" customFormat="1" ht="57">
      <c r="A50" s="25">
        <v>45</v>
      </c>
      <c r="B50" s="26" t="s">
        <v>41</v>
      </c>
      <c r="C50" s="29" t="s">
        <v>128</v>
      </c>
      <c r="D50" s="7"/>
      <c r="E50" s="7"/>
      <c r="F50" s="13" t="str">
        <f t="shared" ref="F50" si="5">IF(E50="","",IF(E50="Fatality/major damage",1,IF(E50="Injury/minor damage",2,3)))</f>
        <v/>
      </c>
      <c r="G50" s="7"/>
      <c r="H50" s="18" t="str">
        <f>IF(G50="","",IF(G50="Will happen",VLOOKUP(F50,'Risk matrix'!$A$13:$D$15,2),IF(G50="Could happen",VLOOKUP(F50,'Risk matrix'!$A$13:$D$55,3),IF(G50="Improbable",VLOOKUP(F50,'Risk matrix'!$A$13:$D$15,4)))))</f>
        <v/>
      </c>
      <c r="I50" s="26" t="s">
        <v>129</v>
      </c>
      <c r="J50" s="7"/>
      <c r="K50" s="7"/>
      <c r="L50" s="13" t="str">
        <f t="shared" ref="L50" si="6">IF(K50="","",IF(K50="Will happen",1,IF(K50="Could happen",2,3)))</f>
        <v/>
      </c>
      <c r="M50" s="7"/>
      <c r="N50" s="18" t="str">
        <f>IF(M50="","",IF(M50="Will happen",VLOOKUP(L50,'Risk matrix'!$A$13:$D$15,2),IF(M50="Could happen",VLOOKUP(L50,'Risk matrix'!$A$13:$D$55,3),IF(M50="Improbable",VLOOKUP(L50,'Risk matrix'!$A$13:$D$15,4)))))</f>
        <v/>
      </c>
      <c r="O50" s="11" t="s">
        <v>209</v>
      </c>
    </row>
    <row r="51" spans="1:15" s="15" customFormat="1" ht="299.25">
      <c r="A51" s="25">
        <v>46</v>
      </c>
      <c r="B51" s="26" t="s">
        <v>41</v>
      </c>
      <c r="C51" s="29" t="s">
        <v>130</v>
      </c>
      <c r="D51" s="7"/>
      <c r="E51" s="7"/>
      <c r="F51" s="13" t="str">
        <f t="shared" si="3"/>
        <v/>
      </c>
      <c r="G51" s="7"/>
      <c r="H51" s="18" t="str">
        <f>IF(G51="","",IF(G51="Will happen",VLOOKUP(F51,'Risk matrix'!$A$13:$D$15,2),IF(G51="Could happen",VLOOKUP(F51,'Risk matrix'!$A$13:$D$55,3),IF(G51="Improbable",VLOOKUP(F51,'Risk matrix'!$A$13:$D$15,4)))))</f>
        <v/>
      </c>
      <c r="I51" s="26" t="s">
        <v>131</v>
      </c>
      <c r="J51" s="7"/>
      <c r="K51" s="7"/>
      <c r="L51" s="13" t="str">
        <f t="shared" si="4"/>
        <v/>
      </c>
      <c r="M51" s="7"/>
      <c r="N51" s="18" t="str">
        <f>IF(M51="","",IF(M51="Will happen",VLOOKUP(L51,'Risk matrix'!$A$13:$D$15,2),IF(M51="Could happen",VLOOKUP(L51,'Risk matrix'!$A$13:$D$55,3),IF(M51="Improbable",VLOOKUP(L51,'Risk matrix'!$A$13:$D$15,4)))))</f>
        <v/>
      </c>
      <c r="O51" s="11" t="s">
        <v>260</v>
      </c>
    </row>
    <row r="52" spans="1:15" s="15" customFormat="1" ht="227.25" customHeight="1">
      <c r="A52" s="30">
        <v>47</v>
      </c>
      <c r="B52" s="31" t="s">
        <v>41</v>
      </c>
      <c r="C52" s="29" t="s">
        <v>132</v>
      </c>
      <c r="D52" s="9"/>
      <c r="E52" s="9"/>
      <c r="F52" s="23" t="str">
        <f t="shared" ref="F52" si="7">IF(E52="","",IF(E52="Fatality/major damage",1,IF(E52="Injury/minor damage",2,3)))</f>
        <v/>
      </c>
      <c r="G52" s="9"/>
      <c r="H52" s="20" t="str">
        <f>IF(G52="","",IF(G52="Will happen",VLOOKUP(F52,'Risk matrix'!$A$13:$D$15,2),IF(G52="Could happen",VLOOKUP(F52,'Risk matrix'!$A$13:$D$55,3),IF(G52="Improbable",VLOOKUP(F52,'Risk matrix'!$A$13:$D$15,4)))))</f>
        <v/>
      </c>
      <c r="I52" s="31" t="s">
        <v>133</v>
      </c>
      <c r="J52" s="9"/>
      <c r="K52" s="9"/>
      <c r="L52" s="23" t="str">
        <f t="shared" ref="L52" si="8">IF(K52="","",IF(K52="Will happen",1,IF(K52="Could happen",2,3)))</f>
        <v/>
      </c>
      <c r="M52" s="9"/>
      <c r="N52" s="20" t="str">
        <f>IF(M52="","",IF(M52="Will happen",VLOOKUP(L52,'Risk matrix'!$A$13:$D$15,2),IF(M52="Could happen",VLOOKUP(L52,'Risk matrix'!$A$13:$D$55,3),IF(M52="Improbable",VLOOKUP(L52,'Risk matrix'!$A$13:$D$15,4)))))</f>
        <v/>
      </c>
      <c r="O52" s="12" t="s">
        <v>210</v>
      </c>
    </row>
    <row r="53" spans="1:15" s="15" customFormat="1" ht="228">
      <c r="A53" s="32"/>
      <c r="B53" s="33"/>
      <c r="C53" s="53"/>
      <c r="D53" s="10"/>
      <c r="E53" s="10"/>
      <c r="F53" s="24" t="str">
        <f t="shared" si="3"/>
        <v/>
      </c>
      <c r="G53" s="10"/>
      <c r="H53" s="21" t="str">
        <f>IF(G53="","",IF(G53="Will happen",VLOOKUP(F53,'Risk matrix'!$A$13:$D$15,2),IF(G53="Could happen",VLOOKUP(F53,'Risk matrix'!$A$13:$D$55,3),IF(G53="Improbable",VLOOKUP(F53,'Risk matrix'!$A$13:$D$15,4)))))</f>
        <v/>
      </c>
      <c r="I53" s="33" t="s">
        <v>211</v>
      </c>
      <c r="J53" s="10"/>
      <c r="K53" s="10"/>
      <c r="L53" s="24" t="str">
        <f t="shared" si="4"/>
        <v/>
      </c>
      <c r="M53" s="10"/>
      <c r="N53" s="21" t="str">
        <f>IF(M53="","",IF(M53="Will happen",VLOOKUP(L53,'Risk matrix'!$A$13:$D$15,2),IF(M53="Could happen",VLOOKUP(L53,'Risk matrix'!$A$13:$D$55,3),IF(M53="Improbable",VLOOKUP(L53,'Risk matrix'!$A$13:$D$15,4)))))</f>
        <v/>
      </c>
      <c r="O53" s="59" t="s">
        <v>212</v>
      </c>
    </row>
    <row r="54" spans="1:15" s="15" customFormat="1" ht="85.5">
      <c r="A54" s="25">
        <v>48</v>
      </c>
      <c r="B54" s="26" t="s">
        <v>41</v>
      </c>
      <c r="C54" s="29" t="s">
        <v>134</v>
      </c>
      <c r="D54" s="7"/>
      <c r="E54" s="7"/>
      <c r="F54" s="13" t="str">
        <f t="shared" si="0"/>
        <v/>
      </c>
      <c r="G54" s="7"/>
      <c r="H54" s="18" t="str">
        <f>IF(G54="","",IF(G54="Will happen",VLOOKUP(F54,'Risk matrix'!$A$13:$D$15,2),IF(G54="Could happen",VLOOKUP(F54,'Risk matrix'!$A$13:$D$55,3),IF(G54="Improbable",VLOOKUP(F54,'Risk matrix'!$A$13:$D$15,4)))))</f>
        <v/>
      </c>
      <c r="I54" s="26" t="s">
        <v>135</v>
      </c>
      <c r="J54" s="7"/>
      <c r="K54" s="7"/>
      <c r="L54" s="13" t="str">
        <f t="shared" si="2"/>
        <v/>
      </c>
      <c r="M54" s="7"/>
      <c r="N54" s="18" t="str">
        <f>IF(M54="","",IF(M54="Will happen",VLOOKUP(L54,'Risk matrix'!$A$13:$D$15,2),IF(M54="Could happen",VLOOKUP(L54,'Risk matrix'!$A$13:$D$55,3),IF(M54="Improbable",VLOOKUP(L54,'Risk matrix'!$A$13:$D$15,4)))))</f>
        <v/>
      </c>
      <c r="O54" s="11" t="s">
        <v>213</v>
      </c>
    </row>
    <row r="55" spans="1:15" s="15" customFormat="1" ht="142.5">
      <c r="A55" s="25">
        <v>49</v>
      </c>
      <c r="B55" s="26" t="s">
        <v>41</v>
      </c>
      <c r="C55" s="29" t="s">
        <v>136</v>
      </c>
      <c r="D55" s="7"/>
      <c r="E55" s="7"/>
      <c r="F55" s="13" t="str">
        <f t="shared" ref="F55" si="9">IF(E55="","",IF(E55="Fatality/major damage",1,IF(E55="Injury/minor damage",2,3)))</f>
        <v/>
      </c>
      <c r="G55" s="7"/>
      <c r="H55" s="18" t="str">
        <f>IF(G55="","",IF(G55="Will happen",VLOOKUP(F55,'Risk matrix'!$A$13:$D$15,2),IF(G55="Could happen",VLOOKUP(F55,'Risk matrix'!$A$13:$D$55,3),IF(G55="Improbable",VLOOKUP(F55,'Risk matrix'!$A$13:$D$15,4)))))</f>
        <v/>
      </c>
      <c r="I55" s="26" t="s">
        <v>137</v>
      </c>
      <c r="J55" s="7"/>
      <c r="K55" s="7"/>
      <c r="L55" s="13" t="str">
        <f t="shared" ref="L55" si="10">IF(K55="","",IF(K55="Will happen",1,IF(K55="Could happen",2,3)))</f>
        <v/>
      </c>
      <c r="M55" s="7"/>
      <c r="N55" s="18" t="str">
        <f>IF(M55="","",IF(M55="Will happen",VLOOKUP(L55,'Risk matrix'!$A$13:$D$15,2),IF(M55="Could happen",VLOOKUP(L55,'Risk matrix'!$A$13:$D$55,3),IF(M55="Improbable",VLOOKUP(L55,'Risk matrix'!$A$13:$D$15,4)))))</f>
        <v/>
      </c>
      <c r="O55" s="11" t="s">
        <v>214</v>
      </c>
    </row>
    <row r="56" spans="1:15" s="15" customFormat="1" ht="71.25">
      <c r="A56" s="25">
        <v>50</v>
      </c>
      <c r="B56" s="26" t="s">
        <v>41</v>
      </c>
      <c r="C56" s="29" t="s">
        <v>138</v>
      </c>
      <c r="D56" s="7"/>
      <c r="E56" s="7"/>
      <c r="F56" s="13" t="str">
        <f t="shared" si="0"/>
        <v/>
      </c>
      <c r="G56" s="7"/>
      <c r="H56" s="18" t="str">
        <f>IF(G56="","",IF(G56="Will happen",VLOOKUP(F56,'Risk matrix'!$A$13:$D$15,2),IF(G56="Could happen",VLOOKUP(F56,'Risk matrix'!$A$13:$D$55,3),IF(G56="Improbable",VLOOKUP(F56,'Risk matrix'!$A$13:$D$15,4)))))</f>
        <v/>
      </c>
      <c r="I56" s="26" t="s">
        <v>139</v>
      </c>
      <c r="J56" s="7"/>
      <c r="K56" s="7"/>
      <c r="L56" s="13" t="str">
        <f t="shared" si="2"/>
        <v/>
      </c>
      <c r="M56" s="7"/>
      <c r="N56" s="18" t="str">
        <f>IF(M56="","",IF(M56="Will happen",VLOOKUP(L56,'Risk matrix'!$A$13:$D$15,2),IF(M56="Could happen",VLOOKUP(L56,'Risk matrix'!$A$13:$D$55,3),IF(M56="Improbable",VLOOKUP(L56,'Risk matrix'!$A$13:$D$15,4)))))</f>
        <v/>
      </c>
      <c r="O56" s="11" t="s">
        <v>215</v>
      </c>
    </row>
    <row r="57" spans="1:15" s="15" customFormat="1" ht="85.5">
      <c r="A57" s="25">
        <v>51</v>
      </c>
      <c r="B57" s="26" t="s">
        <v>41</v>
      </c>
      <c r="C57" s="29" t="s">
        <v>140</v>
      </c>
      <c r="D57" s="7"/>
      <c r="E57" s="7"/>
      <c r="F57" s="13" t="str">
        <f t="shared" ref="F57:F78" si="11">IF(E57="","",IF(E57="Fatality/major damage",1,IF(E57="Injury/minor damage",2,3)))</f>
        <v/>
      </c>
      <c r="G57" s="7"/>
      <c r="H57" s="18" t="str">
        <f>IF(G57="","",IF(G57="Will happen",VLOOKUP(F57,'Risk matrix'!$A$13:$D$15,2),IF(G57="Could happen",VLOOKUP(F57,'Risk matrix'!$A$13:$D$55,3),IF(G57="Improbable",VLOOKUP(F57,'Risk matrix'!$A$13:$D$15,4)))))</f>
        <v/>
      </c>
      <c r="I57" s="26" t="s">
        <v>141</v>
      </c>
      <c r="J57" s="7"/>
      <c r="K57" s="7"/>
      <c r="L57" s="13" t="str">
        <f t="shared" ref="L57:L78" si="12">IF(K57="","",IF(K57="Will happen",1,IF(K57="Could happen",2,3)))</f>
        <v/>
      </c>
      <c r="M57" s="7"/>
      <c r="N57" s="18" t="str">
        <f>IF(M57="","",IF(M57="Will happen",VLOOKUP(L57,'Risk matrix'!$A$13:$D$15,2),IF(M57="Could happen",VLOOKUP(L57,'Risk matrix'!$A$13:$D$55,3),IF(M57="Improbable",VLOOKUP(L57,'Risk matrix'!$A$13:$D$15,4)))))</f>
        <v/>
      </c>
      <c r="O57" s="11" t="s">
        <v>216</v>
      </c>
    </row>
    <row r="58" spans="1:15" s="15" customFormat="1" ht="28.5">
      <c r="A58" s="25">
        <v>52</v>
      </c>
      <c r="B58" s="26" t="s">
        <v>41</v>
      </c>
      <c r="C58" s="29" t="s">
        <v>142</v>
      </c>
      <c r="D58" s="7"/>
      <c r="E58" s="7"/>
      <c r="F58" s="13" t="str">
        <f t="shared" si="11"/>
        <v/>
      </c>
      <c r="G58" s="7"/>
      <c r="H58" s="18" t="str">
        <f>IF(G58="","",IF(G58="Will happen",VLOOKUP(F58,'Risk matrix'!$A$13:$D$15,2),IF(G58="Could happen",VLOOKUP(F58,'Risk matrix'!$A$13:$D$55,3),IF(G58="Improbable",VLOOKUP(F58,'Risk matrix'!$A$13:$D$15,4)))))</f>
        <v/>
      </c>
      <c r="I58" s="26" t="s">
        <v>143</v>
      </c>
      <c r="J58" s="7"/>
      <c r="K58" s="7"/>
      <c r="L58" s="13" t="str">
        <f t="shared" si="12"/>
        <v/>
      </c>
      <c r="M58" s="7"/>
      <c r="N58" s="18" t="str">
        <f>IF(M58="","",IF(M58="Will happen",VLOOKUP(L58,'Risk matrix'!$A$13:$D$15,2),IF(M58="Could happen",VLOOKUP(L58,'Risk matrix'!$A$13:$D$55,3),IF(M58="Improbable",VLOOKUP(L58,'Risk matrix'!$A$13:$D$15,4)))))</f>
        <v/>
      </c>
      <c r="O58" s="11" t="s">
        <v>217</v>
      </c>
    </row>
    <row r="59" spans="1:15" s="15" customFormat="1" ht="71.25">
      <c r="A59" s="25">
        <v>53</v>
      </c>
      <c r="B59" s="26" t="s">
        <v>41</v>
      </c>
      <c r="C59" s="29" t="s">
        <v>144</v>
      </c>
      <c r="D59" s="7"/>
      <c r="E59" s="7"/>
      <c r="F59" s="13" t="str">
        <f t="shared" ref="F59" si="13">IF(E59="","",IF(E59="Fatality/major damage",1,IF(E59="Injury/minor damage",2,3)))</f>
        <v/>
      </c>
      <c r="G59" s="7"/>
      <c r="H59" s="18" t="str">
        <f>IF(G59="","",IF(G59="Will happen",VLOOKUP(F59,'Risk matrix'!$A$13:$D$15,2),IF(G59="Could happen",VLOOKUP(F59,'Risk matrix'!$A$13:$D$55,3),IF(G59="Improbable",VLOOKUP(F59,'Risk matrix'!$A$13:$D$15,4)))))</f>
        <v/>
      </c>
      <c r="I59" s="26" t="s">
        <v>219</v>
      </c>
      <c r="J59" s="7"/>
      <c r="K59" s="7"/>
      <c r="L59" s="13" t="str">
        <f t="shared" ref="L59" si="14">IF(K59="","",IF(K59="Will happen",1,IF(K59="Could happen",2,3)))</f>
        <v/>
      </c>
      <c r="M59" s="7"/>
      <c r="N59" s="18" t="str">
        <f>IF(M59="","",IF(M59="Will happen",VLOOKUP(L59,'Risk matrix'!$A$13:$D$15,2),IF(M59="Could happen",VLOOKUP(L59,'Risk matrix'!$A$13:$D$55,3),IF(M59="Improbable",VLOOKUP(L59,'Risk matrix'!$A$13:$D$15,4)))))</f>
        <v/>
      </c>
      <c r="O59" s="11" t="s">
        <v>218</v>
      </c>
    </row>
    <row r="60" spans="1:15" s="15" customFormat="1" ht="171">
      <c r="A60" s="25">
        <v>54</v>
      </c>
      <c r="B60" s="26" t="s">
        <v>41</v>
      </c>
      <c r="C60" s="29" t="s">
        <v>145</v>
      </c>
      <c r="D60" s="7"/>
      <c r="E60" s="7"/>
      <c r="F60" s="13" t="str">
        <f t="shared" ref="F60" si="15">IF(E60="","",IF(E60="Fatality/major damage",1,IF(E60="Injury/minor damage",2,3)))</f>
        <v/>
      </c>
      <c r="G60" s="7"/>
      <c r="H60" s="18" t="str">
        <f>IF(G60="","",IF(G60="Will happen",VLOOKUP(F60,'Risk matrix'!$A$13:$D$15,2),IF(G60="Could happen",VLOOKUP(F60,'Risk matrix'!$A$13:$D$55,3),IF(G60="Improbable",VLOOKUP(F60,'Risk matrix'!$A$13:$D$15,4)))))</f>
        <v/>
      </c>
      <c r="I60" s="26" t="s">
        <v>146</v>
      </c>
      <c r="J60" s="7"/>
      <c r="K60" s="7"/>
      <c r="L60" s="13" t="str">
        <f t="shared" ref="L60" si="16">IF(K60="","",IF(K60="Will happen",1,IF(K60="Could happen",2,3)))</f>
        <v/>
      </c>
      <c r="M60" s="7"/>
      <c r="N60" s="18" t="str">
        <f>IF(M60="","",IF(M60="Will happen",VLOOKUP(L60,'Risk matrix'!$A$13:$D$15,2),IF(M60="Could happen",VLOOKUP(L60,'Risk matrix'!$A$13:$D$55,3),IF(M60="Improbable",VLOOKUP(L60,'Risk matrix'!$A$13:$D$15,4)))))</f>
        <v/>
      </c>
      <c r="O60" s="11" t="s">
        <v>220</v>
      </c>
    </row>
    <row r="61" spans="1:15" s="15" customFormat="1" ht="85.5">
      <c r="A61" s="25">
        <v>55</v>
      </c>
      <c r="B61" s="26" t="s">
        <v>41</v>
      </c>
      <c r="C61" s="29" t="s">
        <v>147</v>
      </c>
      <c r="D61" s="7"/>
      <c r="E61" s="7"/>
      <c r="F61" s="13" t="str">
        <f t="shared" si="11"/>
        <v/>
      </c>
      <c r="G61" s="7"/>
      <c r="H61" s="18" t="str">
        <f>IF(G61="","",IF(G61="Will happen",VLOOKUP(F61,'Risk matrix'!$A$13:$D$15,2),IF(G61="Could happen",VLOOKUP(F61,'Risk matrix'!$A$13:$D$55,3),IF(G61="Improbable",VLOOKUP(F61,'Risk matrix'!$A$13:$D$15,4)))))</f>
        <v/>
      </c>
      <c r="I61" s="26" t="s">
        <v>148</v>
      </c>
      <c r="J61" s="7"/>
      <c r="K61" s="7"/>
      <c r="L61" s="13" t="str">
        <f t="shared" si="12"/>
        <v/>
      </c>
      <c r="M61" s="7"/>
      <c r="N61" s="18" t="str">
        <f>IF(M61="","",IF(M61="Will happen",VLOOKUP(L61,'Risk matrix'!$A$13:$D$15,2),IF(M61="Could happen",VLOOKUP(L61,'Risk matrix'!$A$13:$D$55,3),IF(M61="Improbable",VLOOKUP(L61,'Risk matrix'!$A$13:$D$15,4)))))</f>
        <v/>
      </c>
      <c r="O61" s="11" t="s">
        <v>221</v>
      </c>
    </row>
    <row r="62" spans="1:15" s="15" customFormat="1" ht="42.75">
      <c r="A62" s="25">
        <v>56</v>
      </c>
      <c r="B62" s="26" t="s">
        <v>41</v>
      </c>
      <c r="C62" s="29" t="s">
        <v>149</v>
      </c>
      <c r="D62" s="7"/>
      <c r="E62" s="7"/>
      <c r="F62" s="13" t="str">
        <f t="shared" ref="F62" si="17">IF(E62="","",IF(E62="Fatality/major damage",1,IF(E62="Injury/minor damage",2,3)))</f>
        <v/>
      </c>
      <c r="G62" s="7"/>
      <c r="H62" s="18" t="str">
        <f>IF(G62="","",IF(G62="Will happen",VLOOKUP(F62,'Risk matrix'!$A$13:$D$15,2),IF(G62="Could happen",VLOOKUP(F62,'Risk matrix'!$A$13:$D$55,3),IF(G62="Improbable",VLOOKUP(F62,'Risk matrix'!$A$13:$D$15,4)))))</f>
        <v/>
      </c>
      <c r="I62" s="26" t="s">
        <v>150</v>
      </c>
      <c r="J62" s="7"/>
      <c r="K62" s="7"/>
      <c r="L62" s="13" t="str">
        <f t="shared" ref="L62" si="18">IF(K62="","",IF(K62="Will happen",1,IF(K62="Could happen",2,3)))</f>
        <v/>
      </c>
      <c r="M62" s="7"/>
      <c r="N62" s="18" t="str">
        <f>IF(M62="","",IF(M62="Will happen",VLOOKUP(L62,'Risk matrix'!$A$13:$D$15,2),IF(M62="Could happen",VLOOKUP(L62,'Risk matrix'!$A$13:$D$55,3),IF(M62="Improbable",VLOOKUP(L62,'Risk matrix'!$A$13:$D$15,4)))))</f>
        <v/>
      </c>
      <c r="O62" s="11" t="s">
        <v>261</v>
      </c>
    </row>
    <row r="63" spans="1:15" s="15" customFormat="1" ht="71.25">
      <c r="A63" s="25">
        <v>57</v>
      </c>
      <c r="B63" s="26" t="s">
        <v>41</v>
      </c>
      <c r="C63" s="29" t="s">
        <v>151</v>
      </c>
      <c r="D63" s="7"/>
      <c r="E63" s="7"/>
      <c r="F63" s="13" t="str">
        <f t="shared" si="11"/>
        <v/>
      </c>
      <c r="G63" s="7"/>
      <c r="H63" s="18" t="str">
        <f>IF(G63="","",IF(G63="Will happen",VLOOKUP(F63,'Risk matrix'!$A$13:$D$15,2),IF(G63="Could happen",VLOOKUP(F63,'Risk matrix'!$A$13:$D$55,3),IF(G63="Improbable",VLOOKUP(F63,'Risk matrix'!$A$13:$D$15,4)))))</f>
        <v/>
      </c>
      <c r="I63" s="26" t="s">
        <v>152</v>
      </c>
      <c r="J63" s="7"/>
      <c r="K63" s="7"/>
      <c r="L63" s="13" t="str">
        <f t="shared" si="12"/>
        <v/>
      </c>
      <c r="M63" s="7"/>
      <c r="N63" s="18" t="str">
        <f>IF(M63="","",IF(M63="Will happen",VLOOKUP(L63,'Risk matrix'!$A$13:$D$15,2),IF(M63="Could happen",VLOOKUP(L63,'Risk matrix'!$A$13:$D$55,3),IF(M63="Improbable",VLOOKUP(L63,'Risk matrix'!$A$13:$D$15,4)))))</f>
        <v/>
      </c>
      <c r="O63" s="11" t="s">
        <v>222</v>
      </c>
    </row>
    <row r="64" spans="1:15" s="15" customFormat="1" ht="28.5">
      <c r="A64" s="25">
        <v>60</v>
      </c>
      <c r="B64" s="26" t="s">
        <v>21</v>
      </c>
      <c r="C64" s="29" t="s">
        <v>157</v>
      </c>
      <c r="D64" s="7"/>
      <c r="E64" s="7"/>
      <c r="F64" s="13" t="str">
        <f t="shared" ref="F64" si="19">IF(E64="","",IF(E64="Fatality/major damage",1,IF(E64="Injury/minor damage",2,3)))</f>
        <v/>
      </c>
      <c r="G64" s="7"/>
      <c r="H64" s="18" t="str">
        <f>IF(G64="","",IF(G64="Will happen",VLOOKUP(F64,'Risk matrix'!$A$13:$D$15,2),IF(G64="Could happen",VLOOKUP(F64,'Risk matrix'!$A$13:$D$55,3),IF(G64="Improbable",VLOOKUP(F64,'Risk matrix'!$A$13:$D$15,4)))))</f>
        <v/>
      </c>
      <c r="I64" s="26" t="s">
        <v>158</v>
      </c>
      <c r="J64" s="7"/>
      <c r="K64" s="7"/>
      <c r="L64" s="13" t="str">
        <f t="shared" ref="L64" si="20">IF(K64="","",IF(K64="Will happen",1,IF(K64="Could happen",2,3)))</f>
        <v/>
      </c>
      <c r="M64" s="7"/>
      <c r="N64" s="18" t="str">
        <f>IF(M64="","",IF(M64="Will happen",VLOOKUP(L64,'Risk matrix'!$A$13:$D$15,2),IF(M64="Could happen",VLOOKUP(L64,'Risk matrix'!$A$13:$D$55,3),IF(M64="Improbable",VLOOKUP(L64,'Risk matrix'!$A$13:$D$15,4)))))</f>
        <v/>
      </c>
      <c r="O64" s="11" t="s">
        <v>161</v>
      </c>
    </row>
    <row r="65" spans="1:15" s="15" customFormat="1" ht="42.75">
      <c r="A65" s="25">
        <v>61</v>
      </c>
      <c r="B65" s="26" t="s">
        <v>159</v>
      </c>
      <c r="C65" s="29" t="s">
        <v>160</v>
      </c>
      <c r="D65" s="7"/>
      <c r="E65" s="7"/>
      <c r="F65" s="13" t="str">
        <f t="shared" si="11"/>
        <v/>
      </c>
      <c r="G65" s="7"/>
      <c r="H65" s="18" t="str">
        <f>IF(G65="","",IF(G65="Will happen",VLOOKUP(F65,'Risk matrix'!$A$13:$D$15,2),IF(G65="Could happen",VLOOKUP(F65,'Risk matrix'!$A$13:$D$55,3),IF(G65="Improbable",VLOOKUP(F65,'Risk matrix'!$A$13:$D$15,4)))))</f>
        <v/>
      </c>
      <c r="I65" s="26" t="s">
        <v>226</v>
      </c>
      <c r="J65" s="7"/>
      <c r="K65" s="7"/>
      <c r="L65" s="13" t="str">
        <f t="shared" si="12"/>
        <v/>
      </c>
      <c r="M65" s="7"/>
      <c r="N65" s="18" t="str">
        <f>IF(M65="","",IF(M65="Will happen",VLOOKUP(L65,'Risk matrix'!$A$13:$D$15,2),IF(M65="Could happen",VLOOKUP(L65,'Risk matrix'!$A$13:$D$55,3),IF(M65="Improbable",VLOOKUP(L65,'Risk matrix'!$A$13:$D$15,4)))))</f>
        <v/>
      </c>
      <c r="O65" s="11" t="s">
        <v>227</v>
      </c>
    </row>
    <row r="66" spans="1:15" s="15" customFormat="1" ht="128.25">
      <c r="A66" s="25">
        <v>62</v>
      </c>
      <c r="B66" s="26" t="s">
        <v>162</v>
      </c>
      <c r="C66" s="29" t="s">
        <v>163</v>
      </c>
      <c r="D66" s="7"/>
      <c r="E66" s="7"/>
      <c r="F66" s="13" t="str">
        <f t="shared" ref="F66" si="21">IF(E66="","",IF(E66="Fatality/major damage",1,IF(E66="Injury/minor damage",2,3)))</f>
        <v/>
      </c>
      <c r="G66" s="7"/>
      <c r="H66" s="18" t="str">
        <f>IF(G66="","",IF(G66="Will happen",VLOOKUP(F66,'Risk matrix'!$A$13:$D$15,2),IF(G66="Could happen",VLOOKUP(F66,'Risk matrix'!$A$13:$D$55,3),IF(G66="Improbable",VLOOKUP(F66,'Risk matrix'!$A$13:$D$15,4)))))</f>
        <v/>
      </c>
      <c r="I66" s="26" t="s">
        <v>164</v>
      </c>
      <c r="J66" s="7"/>
      <c r="K66" s="7"/>
      <c r="L66" s="13" t="str">
        <f t="shared" ref="L66" si="22">IF(K66="","",IF(K66="Will happen",1,IF(K66="Could happen",2,3)))</f>
        <v/>
      </c>
      <c r="M66" s="7"/>
      <c r="N66" s="18" t="str">
        <f>IF(M66="","",IF(M66="Will happen",VLOOKUP(L66,'Risk matrix'!$A$13:$D$15,2),IF(M66="Could happen",VLOOKUP(L66,'Risk matrix'!$A$13:$D$55,3),IF(M66="Improbable",VLOOKUP(L66,'Risk matrix'!$A$13:$D$15,4)))))</f>
        <v/>
      </c>
      <c r="O66" s="11" t="s">
        <v>262</v>
      </c>
    </row>
    <row r="67" spans="1:15" s="15" customFormat="1" ht="99.75">
      <c r="A67" s="25">
        <v>63</v>
      </c>
      <c r="B67" s="26" t="s">
        <v>22</v>
      </c>
      <c r="C67" s="29" t="s">
        <v>165</v>
      </c>
      <c r="D67" s="7"/>
      <c r="E67" s="7"/>
      <c r="F67" s="13" t="str">
        <f t="shared" si="11"/>
        <v/>
      </c>
      <c r="G67" s="7"/>
      <c r="H67" s="18" t="str">
        <f>IF(G67="","",IF(G67="Will happen",VLOOKUP(F67,'Risk matrix'!$A$13:$D$15,2),IF(G67="Could happen",VLOOKUP(F67,'Risk matrix'!$A$13:$D$55,3),IF(G67="Improbable",VLOOKUP(F67,'Risk matrix'!$A$13:$D$15,4)))))</f>
        <v/>
      </c>
      <c r="I67" s="26" t="s">
        <v>166</v>
      </c>
      <c r="J67" s="7"/>
      <c r="K67" s="7"/>
      <c r="L67" s="13" t="str">
        <f t="shared" si="12"/>
        <v/>
      </c>
      <c r="M67" s="7"/>
      <c r="N67" s="18" t="str">
        <f>IF(M67="","",IF(M67="Will happen",VLOOKUP(L67,'Risk matrix'!$A$13:$D$15,2),IF(M67="Could happen",VLOOKUP(L67,'Risk matrix'!$A$13:$D$55,3),IF(M67="Improbable",VLOOKUP(L67,'Risk matrix'!$A$13:$D$15,4)))))</f>
        <v/>
      </c>
      <c r="O67" s="11" t="s">
        <v>263</v>
      </c>
    </row>
    <row r="68" spans="1:15" s="15" customFormat="1" ht="42.75">
      <c r="A68" s="25">
        <v>64</v>
      </c>
      <c r="B68" s="26" t="s">
        <v>167</v>
      </c>
      <c r="C68" s="29" t="s">
        <v>168</v>
      </c>
      <c r="D68" s="7"/>
      <c r="E68" s="7"/>
      <c r="F68" s="13" t="str">
        <f t="shared" ref="F68" si="23">IF(E68="","",IF(E68="Fatality/major damage",1,IF(E68="Injury/minor damage",2,3)))</f>
        <v/>
      </c>
      <c r="G68" s="7"/>
      <c r="H68" s="18" t="str">
        <f>IF(G68="","",IF(G68="Will happen",VLOOKUP(F68,'Risk matrix'!$A$13:$D$15,2),IF(G68="Could happen",VLOOKUP(F68,'Risk matrix'!$A$13:$D$55,3),IF(G68="Improbable",VLOOKUP(F68,'Risk matrix'!$A$13:$D$15,4)))))</f>
        <v/>
      </c>
      <c r="I68" s="26" t="s">
        <v>229</v>
      </c>
      <c r="J68" s="7"/>
      <c r="K68" s="7"/>
      <c r="L68" s="13" t="str">
        <f t="shared" ref="L68" si="24">IF(K68="","",IF(K68="Will happen",1,IF(K68="Could happen",2,3)))</f>
        <v/>
      </c>
      <c r="M68" s="7"/>
      <c r="N68" s="18" t="str">
        <f>IF(M68="","",IF(M68="Will happen",VLOOKUP(L68,'Risk matrix'!$A$13:$D$15,2),IF(M68="Could happen",VLOOKUP(L68,'Risk matrix'!$A$13:$D$55,3),IF(M68="Improbable",VLOOKUP(L68,'Risk matrix'!$A$13:$D$15,4)))))</f>
        <v/>
      </c>
      <c r="O68" s="11" t="s">
        <v>228</v>
      </c>
    </row>
    <row r="69" spans="1:15" s="15" customFormat="1" ht="128.25">
      <c r="A69" s="25">
        <v>65</v>
      </c>
      <c r="B69" s="26" t="s">
        <v>169</v>
      </c>
      <c r="C69" s="29" t="s">
        <v>170</v>
      </c>
      <c r="D69" s="7"/>
      <c r="E69" s="7"/>
      <c r="F69" s="13" t="str">
        <f t="shared" si="11"/>
        <v/>
      </c>
      <c r="G69" s="7"/>
      <c r="H69" s="18" t="str">
        <f>IF(G69="","",IF(G69="Will happen",VLOOKUP(F69,'Risk matrix'!$A$13:$D$15,2),IF(G69="Could happen",VLOOKUP(F69,'Risk matrix'!$A$13:$D$55,3),IF(G69="Improbable",VLOOKUP(F69,'Risk matrix'!$A$13:$D$15,4)))))</f>
        <v/>
      </c>
      <c r="I69" s="26" t="s">
        <v>171</v>
      </c>
      <c r="J69" s="7"/>
      <c r="K69" s="7"/>
      <c r="L69" s="13" t="b">
        <f>C18=IF(K69="","",IF(K69="Will happen",1,IF(K69="Could happen",2,3)))</f>
        <v>0</v>
      </c>
      <c r="M69" s="7"/>
      <c r="N69" s="18" t="str">
        <f>IF(M69="","",IF(M69="Will happen",VLOOKUP(L69,'Risk matrix'!$A$13:$D$15,2),IF(M69="Could happen",VLOOKUP(L69,'Risk matrix'!$A$13:$D$55,3),IF(M69="Improbable",VLOOKUP(L69,'Risk matrix'!$A$13:$D$15,4)))))</f>
        <v/>
      </c>
      <c r="O69" s="11" t="s">
        <v>230</v>
      </c>
    </row>
    <row r="70" spans="1:15" s="15" customFormat="1" ht="85.5">
      <c r="A70" s="25">
        <v>66</v>
      </c>
      <c r="B70" s="26" t="s">
        <v>172</v>
      </c>
      <c r="C70" s="29" t="s">
        <v>173</v>
      </c>
      <c r="D70" s="7"/>
      <c r="E70" s="7"/>
      <c r="F70" s="13" t="str">
        <f t="shared" ref="F70" si="25">IF(E70="","",IF(E70="Fatality/major damage",1,IF(E70="Injury/minor damage",2,3)))</f>
        <v/>
      </c>
      <c r="G70" s="7"/>
      <c r="H70" s="18" t="str">
        <f>IF(G70="","",IF(G70="Will happen",VLOOKUP(F70,'Risk matrix'!$A$13:$D$15,2),IF(G70="Could happen",VLOOKUP(F70,'Risk matrix'!$A$13:$D$55,3),IF(G70="Improbable",VLOOKUP(F70,'Risk matrix'!$A$13:$D$15,4)))))</f>
        <v/>
      </c>
      <c r="I70" s="26" t="s">
        <v>231</v>
      </c>
      <c r="J70" s="7"/>
      <c r="K70" s="7"/>
      <c r="L70" s="13" t="str">
        <f t="shared" ref="L70" si="26">IF(K70="","",IF(K70="Will happen",1,IF(K70="Could happen",2,3)))</f>
        <v/>
      </c>
      <c r="M70" s="7"/>
      <c r="N70" s="18" t="str">
        <f>IF(M70="","",IF(M70="Will happen",VLOOKUP(L70,'Risk matrix'!$A$13:$D$15,2),IF(M70="Could happen",VLOOKUP(L70,'Risk matrix'!$A$13:$D$55,3),IF(M70="Improbable",VLOOKUP(L70,'Risk matrix'!$A$13:$D$15,4)))))</f>
        <v/>
      </c>
      <c r="O70" s="11" t="s">
        <v>232</v>
      </c>
    </row>
    <row r="71" spans="1:15" s="15" customFormat="1" ht="85.5">
      <c r="A71" s="25">
        <v>67</v>
      </c>
      <c r="B71" s="26" t="s">
        <v>174</v>
      </c>
      <c r="C71" s="29" t="s">
        <v>175</v>
      </c>
      <c r="D71" s="7"/>
      <c r="E71" s="7"/>
      <c r="F71" s="13" t="str">
        <f t="shared" si="11"/>
        <v/>
      </c>
      <c r="G71" s="7"/>
      <c r="H71" s="18" t="str">
        <f>IF(G71="","",IF(G71="Will happen",VLOOKUP(F71,'Risk matrix'!$A$13:$D$15,2),IF(G71="Could happen",VLOOKUP(F71,'Risk matrix'!$A$13:$D$55,3),IF(G71="Improbable",VLOOKUP(F71,'Risk matrix'!$A$13:$D$15,4)))))</f>
        <v/>
      </c>
      <c r="I71" s="26" t="s">
        <v>176</v>
      </c>
      <c r="J71" s="7"/>
      <c r="K71" s="7"/>
      <c r="L71" s="13" t="str">
        <f t="shared" si="12"/>
        <v/>
      </c>
      <c r="M71" s="7"/>
      <c r="N71" s="18" t="str">
        <f>IF(M71="","",IF(M71="Will happen",VLOOKUP(L71,'Risk matrix'!$A$13:$D$15,2),IF(M71="Could happen",VLOOKUP(L71,'Risk matrix'!$A$13:$D$55,3),IF(M71="Improbable",VLOOKUP(L71,'Risk matrix'!$A$13:$D$15,4)))))</f>
        <v/>
      </c>
      <c r="O71" s="11" t="s">
        <v>264</v>
      </c>
    </row>
    <row r="72" spans="1:15" s="15" customFormat="1" ht="60.75" customHeight="1">
      <c r="A72" s="65" t="s">
        <v>235</v>
      </c>
      <c r="B72" s="66"/>
      <c r="C72" s="66"/>
      <c r="D72" s="66"/>
      <c r="E72" s="66"/>
      <c r="F72" s="66"/>
      <c r="G72" s="66"/>
      <c r="H72" s="66"/>
      <c r="I72" s="66"/>
      <c r="J72" s="66"/>
      <c r="K72" s="66"/>
      <c r="L72" s="66"/>
      <c r="M72" s="66"/>
      <c r="N72" s="66"/>
      <c r="O72" s="44"/>
    </row>
    <row r="73" spans="1:15" s="15" customFormat="1" ht="80.25" customHeight="1">
      <c r="A73" s="6">
        <v>68</v>
      </c>
      <c r="B73" s="7"/>
      <c r="C73" s="8"/>
      <c r="D73" s="7"/>
      <c r="E73" s="7"/>
      <c r="F73" s="13" t="str">
        <f t="shared" ref="F73" si="27">IF(E73="","",IF(E73="Fatality/major damage",1,IF(E73="Injury/minor damage",2,3)))</f>
        <v/>
      </c>
      <c r="G73" s="7"/>
      <c r="H73" s="18" t="str">
        <f>IF(G73="","",IF(G73="Will happen",VLOOKUP(F73,'Risk matrix'!$A$13:$D$15,2),IF(G73="Could happen",VLOOKUP(F73,'Risk matrix'!$A$13:$D$55,3),IF(G73="Improbable",VLOOKUP(F73,'Risk matrix'!$A$13:$D$15,4)))))</f>
        <v/>
      </c>
      <c r="I73" s="7"/>
      <c r="J73" s="7"/>
      <c r="K73" s="7"/>
      <c r="L73" s="13" t="str">
        <f t="shared" ref="L73" si="28">IF(K73="","",IF(K73="Will happen",1,IF(K73="Could happen",2,3)))</f>
        <v/>
      </c>
      <c r="M73" s="7"/>
      <c r="N73" s="18" t="str">
        <f>IF(M73="","",IF(M73="Will happen",VLOOKUP(L73,'Risk matrix'!$A$13:$D$15,2),IF(M73="Could happen",VLOOKUP(L73,'Risk matrix'!$A$13:$D$55,3),IF(M73="Improbable",VLOOKUP(L73,'Risk matrix'!$A$13:$D$15,4)))))</f>
        <v/>
      </c>
      <c r="O73" s="11"/>
    </row>
    <row r="74" spans="1:15" s="15" customFormat="1" ht="80.25" customHeight="1">
      <c r="A74" s="6">
        <v>69</v>
      </c>
      <c r="B74" s="9"/>
      <c r="C74" s="8"/>
      <c r="D74" s="7"/>
      <c r="E74" s="9"/>
      <c r="F74" s="23" t="str">
        <f t="shared" si="11"/>
        <v/>
      </c>
      <c r="G74" s="9"/>
      <c r="H74" s="20" t="str">
        <f>IF(G74="","",IF(G74="Will happen",VLOOKUP(F74,'Risk matrix'!$A$13:$D$15,2),IF(G74="Could happen",VLOOKUP(F74,'Risk matrix'!$A$13:$D$55,3),IF(G74="Improbable",VLOOKUP(F74,'Risk matrix'!$A$13:$D$15,4)))))</f>
        <v/>
      </c>
      <c r="I74" s="9"/>
      <c r="J74" s="9"/>
      <c r="K74" s="9"/>
      <c r="L74" s="23" t="str">
        <f t="shared" si="12"/>
        <v/>
      </c>
      <c r="M74" s="9"/>
      <c r="N74" s="20" t="str">
        <f>IF(M74="","",IF(M74="Will happen",VLOOKUP(L74,'Risk matrix'!$A$13:$D$15,2),IF(M74="Could happen",VLOOKUP(L74,'Risk matrix'!$A$13:$D$55,3),IF(M74="Improbable",VLOOKUP(L74,'Risk matrix'!$A$13:$D$15,4)))))</f>
        <v/>
      </c>
      <c r="O74" s="12"/>
    </row>
    <row r="75" spans="1:15" s="15" customFormat="1" ht="80.25" customHeight="1">
      <c r="A75" s="6">
        <v>70</v>
      </c>
      <c r="B75" s="7"/>
      <c r="C75" s="56"/>
      <c r="D75" s="7"/>
      <c r="E75" s="7"/>
      <c r="F75" s="13" t="str">
        <f t="shared" si="11"/>
        <v/>
      </c>
      <c r="G75" s="7"/>
      <c r="H75" s="18" t="str">
        <f>IF(G75="","",IF(G75="Will happen",VLOOKUP(F75,'Risk matrix'!$A$13:$D$15,2),IF(G75="Could happen",VLOOKUP(F75,'Risk matrix'!$A$13:$D$55,3),IF(G75="Improbable",VLOOKUP(F75,'Risk matrix'!$A$13:$D$15,4)))))</f>
        <v/>
      </c>
      <c r="I75" s="7"/>
      <c r="J75" s="7"/>
      <c r="K75" s="7"/>
      <c r="L75" s="13" t="str">
        <f t="shared" si="12"/>
        <v/>
      </c>
      <c r="M75" s="7"/>
      <c r="N75" s="18" t="str">
        <f>IF(M75="","",IF(M75="Will happen",VLOOKUP(L75,'Risk matrix'!$A$13:$D$15,2),IF(M75="Could happen",VLOOKUP(L75,'Risk matrix'!$A$13:$D$55,3),IF(M75="Improbable",VLOOKUP(L75,'Risk matrix'!$A$13:$D$15,4)))))</f>
        <v/>
      </c>
      <c r="O75" s="11"/>
    </row>
    <row r="76" spans="1:15" s="15" customFormat="1" ht="80.25" customHeight="1">
      <c r="A76" s="6">
        <v>71</v>
      </c>
      <c r="B76" s="7"/>
      <c r="C76" s="56"/>
      <c r="D76" s="7"/>
      <c r="E76" s="7"/>
      <c r="F76" s="13" t="str">
        <f t="shared" ref="F76:F77" si="29">IF(E76="","",IF(E76="Fatality/major damage",1,IF(E76="Injury/minor damage",2,3)))</f>
        <v/>
      </c>
      <c r="G76" s="7"/>
      <c r="H76" s="18" t="str">
        <f>IF(G76="","",IF(G76="Will happen",VLOOKUP(F76,'Risk matrix'!$A$13:$D$15,2),IF(G76="Could happen",VLOOKUP(F76,'Risk matrix'!$A$13:$D$55,3),IF(G76="Improbable",VLOOKUP(F76,'Risk matrix'!$A$13:$D$15,4)))))</f>
        <v/>
      </c>
      <c r="I76" s="7"/>
      <c r="J76" s="7"/>
      <c r="K76" s="7"/>
      <c r="L76" s="13" t="str">
        <f t="shared" ref="L76:L77" si="30">IF(K76="","",IF(K76="Will happen",1,IF(K76="Could happen",2,3)))</f>
        <v/>
      </c>
      <c r="M76" s="7"/>
      <c r="N76" s="18" t="str">
        <f>IF(M76="","",IF(M76="Will happen",VLOOKUP(L76,'Risk matrix'!$A$13:$D$15,2),IF(M76="Could happen",VLOOKUP(L76,'Risk matrix'!$A$13:$D$55,3),IF(M76="Improbable",VLOOKUP(L76,'Risk matrix'!$A$13:$D$15,4)))))</f>
        <v/>
      </c>
      <c r="O76" s="11"/>
    </row>
    <row r="77" spans="1:15" s="15" customFormat="1" ht="80.25" customHeight="1">
      <c r="A77" s="6">
        <v>72</v>
      </c>
      <c r="B77" s="7"/>
      <c r="C77" s="56"/>
      <c r="D77" s="7"/>
      <c r="E77" s="7"/>
      <c r="F77" s="13" t="str">
        <f t="shared" si="29"/>
        <v/>
      </c>
      <c r="G77" s="7"/>
      <c r="H77" s="18" t="str">
        <f>IF(G77="","",IF(G77="Will happen",VLOOKUP(F77,'Risk matrix'!$A$13:$D$15,2),IF(G77="Could happen",VLOOKUP(F77,'Risk matrix'!$A$13:$D$55,3),IF(G77="Improbable",VLOOKUP(F77,'Risk matrix'!$A$13:$D$15,4)))))</f>
        <v/>
      </c>
      <c r="I77" s="7"/>
      <c r="J77" s="7"/>
      <c r="K77" s="7"/>
      <c r="L77" s="13" t="str">
        <f t="shared" si="30"/>
        <v/>
      </c>
      <c r="M77" s="7"/>
      <c r="N77" s="18" t="str">
        <f>IF(M77="","",IF(M77="Will happen",VLOOKUP(L77,'Risk matrix'!$A$13:$D$15,2),IF(M77="Could happen",VLOOKUP(L77,'Risk matrix'!$A$13:$D$55,3),IF(M77="Improbable",VLOOKUP(L77,'Risk matrix'!$A$13:$D$15,4)))))</f>
        <v/>
      </c>
      <c r="O77" s="11"/>
    </row>
    <row r="78" spans="1:15" s="15" customFormat="1" ht="80.25" customHeight="1">
      <c r="A78" s="6">
        <v>73</v>
      </c>
      <c r="B78" s="7"/>
      <c r="C78" s="56"/>
      <c r="D78" s="7"/>
      <c r="E78" s="7"/>
      <c r="F78" s="13" t="str">
        <f t="shared" si="11"/>
        <v/>
      </c>
      <c r="G78" s="7"/>
      <c r="H78" s="18" t="str">
        <f>IF(G78="","",IF(G78="Will happen",VLOOKUP(F78,'Risk matrix'!$A$13:$D$15,2),IF(G78="Could happen",VLOOKUP(F78,'Risk matrix'!$A$13:$D$55,3),IF(G78="Improbable",VLOOKUP(F78,'Risk matrix'!$A$13:$D$15,4)))))</f>
        <v/>
      </c>
      <c r="I78" s="7"/>
      <c r="J78" s="7"/>
      <c r="K78" s="7"/>
      <c r="L78" s="13" t="str">
        <f t="shared" si="12"/>
        <v/>
      </c>
      <c r="M78" s="7"/>
      <c r="N78" s="18" t="str">
        <f>IF(M78="","",IF(M78="Will happen",VLOOKUP(L78,'Risk matrix'!$A$13:$D$15,2),IF(M78="Could happen",VLOOKUP(L78,'Risk matrix'!$A$13:$D$55,3),IF(M78="Improbable",VLOOKUP(L78,'Risk matrix'!$A$13:$D$15,4)))))</f>
        <v/>
      </c>
      <c r="O78" s="11"/>
    </row>
    <row r="79" spans="1:15" s="15" customFormat="1" ht="60.75" customHeight="1">
      <c r="A79" s="65" t="s">
        <v>234</v>
      </c>
      <c r="B79" s="66"/>
      <c r="C79" s="66"/>
      <c r="D79" s="66"/>
      <c r="E79" s="66"/>
      <c r="F79" s="66"/>
      <c r="G79" s="66"/>
      <c r="H79" s="66"/>
      <c r="I79" s="66"/>
      <c r="J79" s="66"/>
      <c r="K79" s="66"/>
      <c r="L79" s="66"/>
      <c r="M79" s="66"/>
      <c r="N79" s="66"/>
      <c r="O79" s="44"/>
    </row>
    <row r="80" spans="1:15" s="15" customFormat="1" ht="51.75" customHeight="1">
      <c r="A80" s="46">
        <v>1</v>
      </c>
      <c r="B80" s="47" t="s">
        <v>102</v>
      </c>
      <c r="C80" s="57" t="s">
        <v>34</v>
      </c>
      <c r="D80" s="16"/>
      <c r="E80" s="16"/>
      <c r="F80" s="45" t="str">
        <f t="shared" ref="F80:F90" si="31">IF(E80="","",IF(E80="Fatality/major damage",1,IF(E80="Injury/minor damage",2,3)))</f>
        <v/>
      </c>
      <c r="G80" s="16"/>
      <c r="H80" s="51" t="str">
        <f>IF(G80="","",IF(G80="Will happen",VLOOKUP(F80,'Risk matrix'!$A$13:$D$15,2),IF(G80="Could happen",VLOOKUP(F80,'Risk matrix'!$A$13:$D$55,3),IF(G80="Improbable",VLOOKUP(F80,'Risk matrix'!$A$13:$D$15,4)))))</f>
        <v/>
      </c>
      <c r="I80" s="47" t="s">
        <v>26</v>
      </c>
      <c r="J80" s="16"/>
      <c r="K80" s="16"/>
      <c r="L80" s="45" t="str">
        <f>IF(K80="","",IF(K80="Fatality/major damage",1,IF(K80="Injury/minor damage",2,3)))</f>
        <v/>
      </c>
      <c r="M80" s="16"/>
      <c r="N80" s="51" t="str">
        <f>IF(M80="","",IF(M80="Will happen",VLOOKUP(L80,'Risk matrix'!$A$13:$D$15,2),IF(M80="Could happen",VLOOKUP(L80,'Risk matrix'!$A$13:$D$55,3),IF(M80="Improbable",VLOOKUP(L80,'Risk matrix'!$A$13:$D$15,4)))))</f>
        <v/>
      </c>
      <c r="O80" s="52" t="s">
        <v>265</v>
      </c>
    </row>
    <row r="81" spans="1:15" s="15" customFormat="1" ht="42.75">
      <c r="A81" s="48">
        <v>3</v>
      </c>
      <c r="B81" s="47" t="s">
        <v>5</v>
      </c>
      <c r="C81" s="49" t="s">
        <v>33</v>
      </c>
      <c r="D81" s="16"/>
      <c r="E81" s="16"/>
      <c r="F81" s="45" t="str">
        <f t="shared" si="31"/>
        <v/>
      </c>
      <c r="G81" s="16"/>
      <c r="H81" s="51" t="str">
        <f>IF(G81="","",IF(G81="Will happen",VLOOKUP(F81,'Risk matrix'!$A$13:$D$15,2),IF(G81="Could happen",VLOOKUP(F81,'Risk matrix'!$A$13:$D$55,3),IF(G81="Improbable",VLOOKUP(F81,'Risk matrix'!$A$13:$D$15,4)))))</f>
        <v/>
      </c>
      <c r="I81" s="47" t="s">
        <v>27</v>
      </c>
      <c r="J81" s="16"/>
      <c r="K81" s="16"/>
      <c r="L81" s="45" t="str">
        <f t="shared" ref="L81:L90" si="32">IF(K81="","",IF(K81="Will happen",1,IF(K81="Could happen",2,3)))</f>
        <v/>
      </c>
      <c r="M81" s="16"/>
      <c r="N81" s="51" t="str">
        <f>IF(M81="","",IF(M81="Will happen",VLOOKUP(L81,'Risk matrix'!$A$13:$D$15,2),IF(M81="Could happen",VLOOKUP(L81,'Risk matrix'!$A$13:$D$55,3),IF(M81="Improbable",VLOOKUP(L81,'Risk matrix'!$A$13:$D$15,4)))))</f>
        <v/>
      </c>
      <c r="O81" s="47" t="s">
        <v>266</v>
      </c>
    </row>
    <row r="82" spans="1:15" s="15" customFormat="1" ht="57">
      <c r="A82" s="48">
        <v>4</v>
      </c>
      <c r="B82" s="47" t="s">
        <v>267</v>
      </c>
      <c r="C82" s="49" t="s">
        <v>32</v>
      </c>
      <c r="D82" s="16"/>
      <c r="E82" s="16"/>
      <c r="F82" s="45" t="str">
        <f t="shared" si="31"/>
        <v/>
      </c>
      <c r="G82" s="16"/>
      <c r="H82" s="51" t="str">
        <f>IF(G82="","",IF(G82="Will happen",VLOOKUP(F82,'Risk matrix'!$A$13:$D$15,2),IF(G82="Could happen",VLOOKUP(F82,'Risk matrix'!$A$13:$D$55,3),IF(G82="Improbable",VLOOKUP(F82,'Risk matrix'!$A$13:$D$15,4)))))</f>
        <v/>
      </c>
      <c r="I82" s="47" t="s">
        <v>28</v>
      </c>
      <c r="J82" s="16"/>
      <c r="K82" s="16"/>
      <c r="L82" s="45" t="str">
        <f t="shared" si="32"/>
        <v/>
      </c>
      <c r="M82" s="16"/>
      <c r="N82" s="51" t="str">
        <f>IF(M82="","",IF(M82="Will happen",VLOOKUP(L82,'Risk matrix'!$A$13:$D$15,2),IF(M82="Could happen",VLOOKUP(L82,'Risk matrix'!$A$13:$D$55,3),IF(M82="Improbable",VLOOKUP(L82,'Risk matrix'!$A$13:$D$15,4)))))</f>
        <v/>
      </c>
      <c r="O82" s="47" t="s">
        <v>177</v>
      </c>
    </row>
    <row r="83" spans="1:15" s="15" customFormat="1" ht="71.25">
      <c r="A83" s="48">
        <v>8</v>
      </c>
      <c r="B83" s="47" t="s">
        <v>1</v>
      </c>
      <c r="C83" s="49" t="s">
        <v>63</v>
      </c>
      <c r="D83" s="16"/>
      <c r="E83" s="16"/>
      <c r="F83" s="45" t="str">
        <f t="shared" si="31"/>
        <v/>
      </c>
      <c r="G83" s="16"/>
      <c r="H83" s="51" t="str">
        <f>IF(G83="","",IF(G83="Will happen",VLOOKUP(F83,'Risk matrix'!$A$13:$D$15,2),IF(G83="Could happen",VLOOKUP(F83,'Risk matrix'!$A$13:$D$55,3),IF(G83="Improbable",VLOOKUP(F83,'Risk matrix'!$A$13:$D$15,4)))))</f>
        <v/>
      </c>
      <c r="I83" s="47" t="s">
        <v>39</v>
      </c>
      <c r="J83" s="16"/>
      <c r="K83" s="16"/>
      <c r="L83" s="45" t="str">
        <f t="shared" si="32"/>
        <v/>
      </c>
      <c r="M83" s="16"/>
      <c r="N83" s="51" t="str">
        <f>IF(M83="","",IF(M83="Will happen",VLOOKUP(L83,'Risk matrix'!$A$13:$D$15,2),IF(M83="Could happen",VLOOKUP(L83,'Risk matrix'!$A$13:$D$55,3),IF(M83="Improbable",VLOOKUP(L83,'Risk matrix'!$A$13:$D$15,4)))))</f>
        <v/>
      </c>
      <c r="O83" s="47" t="s">
        <v>268</v>
      </c>
    </row>
    <row r="84" spans="1:15" s="15" customFormat="1" ht="57">
      <c r="A84" s="46">
        <v>12</v>
      </c>
      <c r="B84" s="47" t="s">
        <v>11</v>
      </c>
      <c r="C84" s="49" t="s">
        <v>66</v>
      </c>
      <c r="D84" s="16"/>
      <c r="E84" s="16"/>
      <c r="F84" s="45" t="str">
        <f t="shared" si="31"/>
        <v/>
      </c>
      <c r="G84" s="16"/>
      <c r="H84" s="51" t="str">
        <f>IF(G84="","",IF(G84="Will happen",VLOOKUP(F84,'Risk matrix'!$A$13:$D$15,2),IF(G84="Could happen",VLOOKUP(F84,'Risk matrix'!$A$13:$D$55,3),IF(G84="Improbable",VLOOKUP(F84,'Risk matrix'!$A$13:$D$15,4)))))</f>
        <v/>
      </c>
      <c r="I84" s="47" t="s">
        <v>67</v>
      </c>
      <c r="J84" s="16"/>
      <c r="K84" s="16"/>
      <c r="L84" s="45" t="str">
        <f t="shared" si="32"/>
        <v/>
      </c>
      <c r="M84" s="16"/>
      <c r="N84" s="51" t="str">
        <f>IF(M84="","",IF(M84="Will happen",VLOOKUP(L84,'Risk matrix'!$A$13:$D$15,2),IF(M84="Could happen",VLOOKUP(L84,'Risk matrix'!$A$13:$D$55,3),IF(M84="Improbable",VLOOKUP(L84,'Risk matrix'!$A$13:$D$15,4)))))</f>
        <v/>
      </c>
      <c r="O84" s="52" t="s">
        <v>269</v>
      </c>
    </row>
    <row r="85" spans="1:15" s="15" customFormat="1" ht="42.75">
      <c r="A85" s="46">
        <v>13</v>
      </c>
      <c r="B85" s="47" t="s">
        <v>11</v>
      </c>
      <c r="C85" s="49" t="s">
        <v>68</v>
      </c>
      <c r="D85" s="16"/>
      <c r="E85" s="16"/>
      <c r="F85" s="45" t="str">
        <f t="shared" si="31"/>
        <v/>
      </c>
      <c r="G85" s="16"/>
      <c r="H85" s="51" t="str">
        <f>IF(G85="","",IF(G85="Will happen",VLOOKUP(F85,'Risk matrix'!$A$13:$D$15,2),IF(G85="Could happen",VLOOKUP(F85,'Risk matrix'!$A$13:$D$55,3),IF(G85="Improbable",VLOOKUP(F85,'Risk matrix'!$A$13:$D$15,4)))))</f>
        <v/>
      </c>
      <c r="I85" s="47" t="s">
        <v>180</v>
      </c>
      <c r="J85" s="16"/>
      <c r="K85" s="16"/>
      <c r="L85" s="45" t="str">
        <f t="shared" si="32"/>
        <v/>
      </c>
      <c r="M85" s="16"/>
      <c r="N85" s="51" t="str">
        <f>IF(M85="","",IF(M85="Will happen",VLOOKUP(L85,'Risk matrix'!$A$13:$D$15,2),IF(M85="Could happen",VLOOKUP(L85,'Risk matrix'!$A$13:$D$55,3),IF(M85="Improbable",VLOOKUP(L85,'Risk matrix'!$A$13:$D$15,4)))))</f>
        <v/>
      </c>
      <c r="O85" s="52" t="s">
        <v>270</v>
      </c>
    </row>
    <row r="86" spans="1:15" s="15" customFormat="1" ht="57">
      <c r="A86" s="46">
        <v>18</v>
      </c>
      <c r="B86" s="47" t="s">
        <v>14</v>
      </c>
      <c r="C86" s="50" t="s">
        <v>77</v>
      </c>
      <c r="D86" s="16"/>
      <c r="E86" s="16"/>
      <c r="F86" s="45" t="str">
        <f t="shared" si="31"/>
        <v/>
      </c>
      <c r="G86" s="16"/>
      <c r="H86" s="51" t="str">
        <f>IF(G86="","",IF(G86="Will happen",VLOOKUP(F86,'Risk matrix'!$A$13:$D$15,2),IF(G86="Could happen",VLOOKUP(F86,'Risk matrix'!$A$13:$D$55,3),IF(G86="Improbable",VLOOKUP(F86,'Risk matrix'!$A$13:$D$15,4)))))</f>
        <v/>
      </c>
      <c r="I86" s="47" t="s">
        <v>78</v>
      </c>
      <c r="J86" s="16"/>
      <c r="K86" s="16"/>
      <c r="L86" s="45" t="str">
        <f t="shared" si="32"/>
        <v/>
      </c>
      <c r="M86" s="16"/>
      <c r="N86" s="51" t="str">
        <f>IF(M86="","",IF(M86="Will happen",VLOOKUP(L86,'Risk matrix'!$A$13:$D$15,2),IF(M86="Could happen",VLOOKUP(L86,'Risk matrix'!$A$13:$D$55,3),IF(M86="Improbable",VLOOKUP(L86,'Risk matrix'!$A$13:$D$15,4)))))</f>
        <v/>
      </c>
      <c r="O86" s="52" t="s">
        <v>271</v>
      </c>
    </row>
    <row r="87" spans="1:15" s="15" customFormat="1" ht="57">
      <c r="A87" s="46">
        <v>21</v>
      </c>
      <c r="B87" s="47" t="s">
        <v>84</v>
      </c>
      <c r="C87" s="50" t="s">
        <v>233</v>
      </c>
      <c r="D87" s="16"/>
      <c r="E87" s="16"/>
      <c r="F87" s="45" t="str">
        <f t="shared" si="31"/>
        <v/>
      </c>
      <c r="G87" s="16"/>
      <c r="H87" s="51" t="str">
        <f>IF(G87="","",IF(G87="Will happen",VLOOKUP(F87,'Risk matrix'!$A$13:$D$15,2),IF(G87="Could happen",VLOOKUP(F87,'Risk matrix'!$A$13:$D$55,3),IF(G87="Improbable",VLOOKUP(F87,'Risk matrix'!$A$13:$D$15,4)))))</f>
        <v/>
      </c>
      <c r="I87" s="47" t="s">
        <v>85</v>
      </c>
      <c r="J87" s="16"/>
      <c r="K87" s="16"/>
      <c r="L87" s="45" t="str">
        <f t="shared" si="32"/>
        <v/>
      </c>
      <c r="M87" s="16"/>
      <c r="N87" s="51" t="str">
        <f>IF(M87="","",IF(M87="Will happen",VLOOKUP(L87,'Risk matrix'!$A$13:$D$15,2),IF(M87="Could happen",VLOOKUP(L87,'Risk matrix'!$A$13:$D$55,3),IF(M87="Improbable",VLOOKUP(L87,'Risk matrix'!$A$13:$D$15,4)))))</f>
        <v/>
      </c>
      <c r="O87" s="52" t="s">
        <v>185</v>
      </c>
    </row>
    <row r="88" spans="1:15" s="15" customFormat="1" ht="57">
      <c r="A88" s="46">
        <v>25</v>
      </c>
      <c r="B88" s="47" t="s">
        <v>190</v>
      </c>
      <c r="C88" s="50" t="s">
        <v>92</v>
      </c>
      <c r="D88" s="16"/>
      <c r="E88" s="16"/>
      <c r="F88" s="45" t="str">
        <f t="shared" si="31"/>
        <v/>
      </c>
      <c r="G88" s="16"/>
      <c r="H88" s="51" t="str">
        <f>IF(G88="","",IF(G88="Will happen",VLOOKUP(F88,'Risk matrix'!$A$13:$D$15,2),IF(G88="Could happen",VLOOKUP(F88,'Risk matrix'!$A$13:$D$55,3),IF(G88="Improbable",VLOOKUP(F88,'Risk matrix'!$A$13:$D$15,4)))))</f>
        <v/>
      </c>
      <c r="I88" s="47" t="s">
        <v>189</v>
      </c>
      <c r="J88" s="16"/>
      <c r="K88" s="16"/>
      <c r="L88" s="45" t="str">
        <f t="shared" si="32"/>
        <v/>
      </c>
      <c r="M88" s="16"/>
      <c r="N88" s="51" t="str">
        <f>IF(M88="","",IF(M88="Will happen",VLOOKUP(L88,'Risk matrix'!$A$13:$D$15,2),IF(M88="Could happen",VLOOKUP(L88,'Risk matrix'!$A$13:$D$55,3),IF(M88="Improbable",VLOOKUP(L88,'Risk matrix'!$A$13:$D$15,4)))))</f>
        <v/>
      </c>
      <c r="O88" s="52" t="s">
        <v>272</v>
      </c>
    </row>
    <row r="89" spans="1:15" s="15" customFormat="1" ht="85.5">
      <c r="A89" s="46">
        <v>26</v>
      </c>
      <c r="B89" s="47" t="s">
        <v>95</v>
      </c>
      <c r="C89" s="50" t="s">
        <v>93</v>
      </c>
      <c r="D89" s="16"/>
      <c r="E89" s="16"/>
      <c r="F89" s="45" t="str">
        <f t="shared" si="31"/>
        <v/>
      </c>
      <c r="G89" s="16"/>
      <c r="H89" s="51" t="str">
        <f>IF(G89="","",IF(G89="Will happen",VLOOKUP(F89,'Risk matrix'!$A$13:$D$15,2),IF(G89="Could happen",VLOOKUP(F89,'Risk matrix'!$A$13:$D$55,3),IF(G89="Improbable",VLOOKUP(F89,'Risk matrix'!$A$13:$D$15,4)))))</f>
        <v/>
      </c>
      <c r="I89" s="47" t="s">
        <v>191</v>
      </c>
      <c r="J89" s="16"/>
      <c r="K89" s="16"/>
      <c r="L89" s="45" t="str">
        <f t="shared" si="32"/>
        <v/>
      </c>
      <c r="M89" s="16"/>
      <c r="N89" s="51" t="str">
        <f>IF(M89="","",IF(M89="Will happen",VLOOKUP(L89,'Risk matrix'!$A$13:$D$15,2),IF(M89="Could happen",VLOOKUP(L89,'Risk matrix'!$A$13:$D$55,3),IF(M89="Improbable",VLOOKUP(L89,'Risk matrix'!$A$13:$D$15,4)))))</f>
        <v/>
      </c>
      <c r="O89" s="52" t="s">
        <v>273</v>
      </c>
    </row>
    <row r="90" spans="1:15" s="15" customFormat="1" ht="28.5">
      <c r="A90" s="46">
        <v>33</v>
      </c>
      <c r="B90" s="47" t="s">
        <v>19</v>
      </c>
      <c r="C90" s="50" t="s">
        <v>104</v>
      </c>
      <c r="D90" s="16"/>
      <c r="E90" s="16"/>
      <c r="F90" s="45" t="str">
        <f t="shared" si="31"/>
        <v/>
      </c>
      <c r="G90" s="16"/>
      <c r="H90" s="51" t="str">
        <f>IF(G90="","",IF(G90="Will happen",VLOOKUP(F90,'Risk matrix'!$A$13:$D$15,2),IF(G90="Could happen",VLOOKUP(F90,'Risk matrix'!$A$13:$D$55,3),IF(G90="Improbable",VLOOKUP(F90,'Risk matrix'!$A$13:$D$15,4)))))</f>
        <v/>
      </c>
      <c r="I90" s="47" t="s">
        <v>105</v>
      </c>
      <c r="J90" s="16"/>
      <c r="K90" s="16"/>
      <c r="L90" s="45" t="str">
        <f t="shared" si="32"/>
        <v/>
      </c>
      <c r="M90" s="16"/>
      <c r="N90" s="51" t="str">
        <f>IF(M90="","",IF(M90="Will happen",VLOOKUP(L90,'Risk matrix'!$A$13:$D$15,2),IF(M90="Could happen",VLOOKUP(L90,'Risk matrix'!$A$13:$D$55,3),IF(M90="Improbable",VLOOKUP(L90,'Risk matrix'!$A$13:$D$15,4)))))</f>
        <v/>
      </c>
      <c r="O90" s="52" t="s">
        <v>201</v>
      </c>
    </row>
    <row r="91" spans="1:15" s="15" customFormat="1" ht="99.75">
      <c r="A91" s="46">
        <v>58</v>
      </c>
      <c r="B91" s="47" t="s">
        <v>153</v>
      </c>
      <c r="C91" s="50" t="s">
        <v>154</v>
      </c>
      <c r="D91" s="16"/>
      <c r="E91" s="16"/>
      <c r="F91" s="45" t="str">
        <f t="shared" ref="F91" si="33">IF(E91="","",IF(E91="Fatality/major damage",1,IF(E91="Injury/minor damage",2,3)))</f>
        <v/>
      </c>
      <c r="G91" s="16"/>
      <c r="H91" s="51" t="str">
        <f>IF(G91="","",IF(G91="Will happen",VLOOKUP(F91,'Risk matrix'!$A$13:$D$15,2),IF(G91="Could happen",VLOOKUP(F91,'Risk matrix'!$A$13:$D$55,3),IF(G91="Improbable",VLOOKUP(F91,'Risk matrix'!$A$13:$D$15,4)))))</f>
        <v/>
      </c>
      <c r="I91" s="47" t="s">
        <v>223</v>
      </c>
      <c r="J91" s="16"/>
      <c r="K91" s="16"/>
      <c r="L91" s="45" t="str">
        <f t="shared" ref="L91" si="34">IF(K91="","",IF(K91="Will happen",1,IF(K91="Could happen",2,3)))</f>
        <v/>
      </c>
      <c r="M91" s="16"/>
      <c r="N91" s="51" t="str">
        <f>IF(M91="","",IF(M91="Will happen",VLOOKUP(L91,'Risk matrix'!$A$13:$D$15,2),IF(M91="Could happen",VLOOKUP(L91,'Risk matrix'!$A$13:$D$55,3),IF(M91="Improbable",VLOOKUP(L91,'Risk matrix'!$A$13:$D$15,4)))))</f>
        <v/>
      </c>
      <c r="O91" s="52" t="s">
        <v>274</v>
      </c>
    </row>
    <row r="92" spans="1:15" s="15" customFormat="1" ht="156.75">
      <c r="A92" s="46">
        <v>59</v>
      </c>
      <c r="B92" s="47" t="s">
        <v>155</v>
      </c>
      <c r="C92" s="60" t="s">
        <v>156</v>
      </c>
      <c r="D92" s="16"/>
      <c r="E92" s="16"/>
      <c r="F92" s="45" t="str">
        <f>IF(E92="","",IF(E92="Fatality/major damage",1,IF(E92="Injury/minor damage",2,3)))</f>
        <v/>
      </c>
      <c r="G92" s="16"/>
      <c r="H92" s="51" t="str">
        <f>IF(G92="","",IF(G92="Will happen",VLOOKUP(F92,'Risk matrix'!$A$13:$D$15,2),IF(G92="Could happen",VLOOKUP(F92,'Risk matrix'!$A$13:$D$55,3),IF(G92="Improbable",VLOOKUP(F92,'Risk matrix'!$A$13:$D$15,4)))))</f>
        <v/>
      </c>
      <c r="I92" s="47" t="s">
        <v>224</v>
      </c>
      <c r="J92" s="16"/>
      <c r="K92" s="16"/>
      <c r="L92" s="45" t="str">
        <f>IF(K92="","",IF(K92="Will happen",1,IF(K92="Could happen",2,3)))</f>
        <v/>
      </c>
      <c r="M92" s="16"/>
      <c r="N92" s="51" t="str">
        <f>IF(M92="","",IF(M92="Will happen",VLOOKUP(L92,'Risk matrix'!$A$13:$D$15,2),IF(M92="Could happen",VLOOKUP(L92,'Risk matrix'!$A$13:$D$55,3),IF(M92="Improbable",VLOOKUP(L92,'Risk matrix'!$A$13:$D$15,4)))))</f>
        <v/>
      </c>
      <c r="O92" s="52" t="s">
        <v>225</v>
      </c>
    </row>
  </sheetData>
  <mergeCells count="15">
    <mergeCell ref="A6:N6"/>
    <mergeCell ref="A79:N79"/>
    <mergeCell ref="A72:N72"/>
    <mergeCell ref="O15:O16"/>
    <mergeCell ref="E15:H15"/>
    <mergeCell ref="K15:N15"/>
    <mergeCell ref="B8:N8"/>
    <mergeCell ref="B13:N13"/>
    <mergeCell ref="B14:N14"/>
    <mergeCell ref="A7:N7"/>
    <mergeCell ref="A1:N1"/>
    <mergeCell ref="A2:N2"/>
    <mergeCell ref="A3:N3"/>
    <mergeCell ref="A4:N4"/>
    <mergeCell ref="A5:N5"/>
  </mergeCells>
  <conditionalFormatting sqref="N80 N18:N71 N84:N92 H80 H18:H71 H84:H92 H73:H74 N73:N74">
    <cfRule type="cellIs" dxfId="38" priority="208" stopIfTrue="1" operator="equal">
      <formula>"Low"</formula>
    </cfRule>
    <cfRule type="cellIs" dxfId="37" priority="209" stopIfTrue="1" operator="equal">
      <formula>"Medium"</formula>
    </cfRule>
    <cfRule type="cellIs" dxfId="36" priority="211" stopIfTrue="1" operator="equal">
      <formula>"High"</formula>
    </cfRule>
  </conditionalFormatting>
  <conditionalFormatting sqref="H78">
    <cfRule type="cellIs" dxfId="35" priority="40" stopIfTrue="1" operator="equal">
      <formula>"Low"</formula>
    </cfRule>
    <cfRule type="cellIs" dxfId="34" priority="41" stopIfTrue="1" operator="equal">
      <formula>"Medium"</formula>
    </cfRule>
    <cfRule type="cellIs" dxfId="33" priority="42" stopIfTrue="1" operator="equal">
      <formula>"High"</formula>
    </cfRule>
  </conditionalFormatting>
  <conditionalFormatting sqref="N78">
    <cfRule type="cellIs" dxfId="32" priority="37" stopIfTrue="1" operator="equal">
      <formula>"Low"</formula>
    </cfRule>
    <cfRule type="cellIs" dxfId="31" priority="38" stopIfTrue="1" operator="equal">
      <formula>"Medium"</formula>
    </cfRule>
    <cfRule type="cellIs" dxfId="30" priority="39" stopIfTrue="1" operator="equal">
      <formula>"High"</formula>
    </cfRule>
  </conditionalFormatting>
  <conditionalFormatting sqref="H82 N82">
    <cfRule type="cellIs" dxfId="29" priority="28" stopIfTrue="1" operator="equal">
      <formula>"Low"</formula>
    </cfRule>
    <cfRule type="cellIs" dxfId="28" priority="29" stopIfTrue="1" operator="equal">
      <formula>"Medium"</formula>
    </cfRule>
    <cfRule type="cellIs" dxfId="27" priority="30" stopIfTrue="1" operator="equal">
      <formula>"High"</formula>
    </cfRule>
  </conditionalFormatting>
  <conditionalFormatting sqref="H81 N81">
    <cfRule type="cellIs" dxfId="26" priority="25" stopIfTrue="1" operator="equal">
      <formula>"Low"</formula>
    </cfRule>
    <cfRule type="cellIs" dxfId="25" priority="26" stopIfTrue="1" operator="equal">
      <formula>"Medium"</formula>
    </cfRule>
    <cfRule type="cellIs" dxfId="24" priority="27" stopIfTrue="1" operator="equal">
      <formula>"High"</formula>
    </cfRule>
  </conditionalFormatting>
  <conditionalFormatting sqref="H17 N17">
    <cfRule type="cellIs" dxfId="23" priority="22" stopIfTrue="1" operator="equal">
      <formula>"Low"</formula>
    </cfRule>
    <cfRule type="cellIs" dxfId="22" priority="23" stopIfTrue="1" operator="equal">
      <formula>"Medium"</formula>
    </cfRule>
    <cfRule type="cellIs" dxfId="21" priority="24" stopIfTrue="1" operator="equal">
      <formula>"High"</formula>
    </cfRule>
  </conditionalFormatting>
  <conditionalFormatting sqref="H83 N83">
    <cfRule type="cellIs" dxfId="20" priority="19" stopIfTrue="1" operator="equal">
      <formula>"Low"</formula>
    </cfRule>
    <cfRule type="cellIs" dxfId="19" priority="20" stopIfTrue="1" operator="equal">
      <formula>"Medium"</formula>
    </cfRule>
    <cfRule type="cellIs" dxfId="18" priority="21" stopIfTrue="1" operator="equal">
      <formula>"High"</formula>
    </cfRule>
  </conditionalFormatting>
  <conditionalFormatting sqref="H76">
    <cfRule type="cellIs" dxfId="17" priority="16" stopIfTrue="1" operator="equal">
      <formula>"Low"</formula>
    </cfRule>
    <cfRule type="cellIs" dxfId="16" priority="17" stopIfTrue="1" operator="equal">
      <formula>"Medium"</formula>
    </cfRule>
    <cfRule type="cellIs" dxfId="15" priority="18" stopIfTrue="1" operator="equal">
      <formula>"High"</formula>
    </cfRule>
  </conditionalFormatting>
  <conditionalFormatting sqref="N76">
    <cfRule type="cellIs" dxfId="14" priority="13" stopIfTrue="1" operator="equal">
      <formula>"Low"</formula>
    </cfRule>
    <cfRule type="cellIs" dxfId="13" priority="14" stopIfTrue="1" operator="equal">
      <formula>"Medium"</formula>
    </cfRule>
    <cfRule type="cellIs" dxfId="12" priority="15" stopIfTrue="1" operator="equal">
      <formula>"High"</formula>
    </cfRule>
  </conditionalFormatting>
  <conditionalFormatting sqref="H75">
    <cfRule type="cellIs" dxfId="11" priority="10" stopIfTrue="1" operator="equal">
      <formula>"Low"</formula>
    </cfRule>
    <cfRule type="cellIs" dxfId="10" priority="11" stopIfTrue="1" operator="equal">
      <formula>"Medium"</formula>
    </cfRule>
    <cfRule type="cellIs" dxfId="9" priority="12" stopIfTrue="1" operator="equal">
      <formula>"High"</formula>
    </cfRule>
  </conditionalFormatting>
  <conditionalFormatting sqref="N75">
    <cfRule type="cellIs" dxfId="8" priority="7" stopIfTrue="1" operator="equal">
      <formula>"Low"</formula>
    </cfRule>
    <cfRule type="cellIs" dxfId="7" priority="8" stopIfTrue="1" operator="equal">
      <formula>"Medium"</formula>
    </cfRule>
    <cfRule type="cellIs" dxfId="6" priority="9" stopIfTrue="1" operator="equal">
      <formula>"High"</formula>
    </cfRule>
  </conditionalFormatting>
  <conditionalFormatting sqref="H77">
    <cfRule type="cellIs" dxfId="5" priority="4" stopIfTrue="1" operator="equal">
      <formula>"Low"</formula>
    </cfRule>
    <cfRule type="cellIs" dxfId="4" priority="5" stopIfTrue="1" operator="equal">
      <formula>"Medium"</formula>
    </cfRule>
    <cfRule type="cellIs" dxfId="3" priority="6" stopIfTrue="1" operator="equal">
      <formula>"High"</formula>
    </cfRule>
  </conditionalFormatting>
  <conditionalFormatting sqref="N77">
    <cfRule type="cellIs" dxfId="2" priority="1" stopIfTrue="1" operator="equal">
      <formula>"Low"</formula>
    </cfRule>
    <cfRule type="cellIs" dxfId="1" priority="2" stopIfTrue="1" operator="equal">
      <formula>"Medium"</formula>
    </cfRule>
    <cfRule type="cellIs" dxfId="0" priority="3" stopIfTrue="1" operator="equal">
      <formula>"High"</formula>
    </cfRule>
  </conditionalFormatting>
  <dataValidations count="2">
    <dataValidation type="list" allowBlank="1" showInputMessage="1" showErrorMessage="1" sqref="K80:K92 E80:E92 E17:E71 K17:K71 K73:K78 E73:E78">
      <formula1>$E$9:$E$12</formula1>
    </dataValidation>
    <dataValidation type="list" allowBlank="1" showInputMessage="1" showErrorMessage="1" sqref="M80:M92 G80:G92 G17:G71 M17:M71 M73:M78 G73:G78">
      <formula1>$G$9:$G$12</formula1>
    </dataValidation>
  </dataValidations>
  <pageMargins left="0.51181102362204722" right="0.51181102362204722" top="0.55118110236220474" bottom="0.74803149606299213" header="0.31496062992125984" footer="0.31496062992125984"/>
  <pageSetup paperSize="9" scale="55" fitToHeight="20" orientation="landscape" r:id="rId1"/>
  <headerFooter>
    <oddFooter>&amp;L&amp;"minion,Regular"&amp;8Copyright (c) E-Systems 2017&amp;C&amp;"minion,Regular"&amp;8Page &amp;P of &amp;N&amp;R&amp;"sanvito roman,Regular"&amp;14&amp;K03-048e-systems</oddFooter>
  </headerFooter>
  <rowBreaks count="2" manualBreakCount="2">
    <brk id="12" max="16383" man="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G23" sqref="G23"/>
    </sheetView>
  </sheetViews>
  <sheetFormatPr defaultRowHeight="12.75"/>
  <cols>
    <col min="1" max="1" width="21.33203125" style="1" customWidth="1"/>
    <col min="2" max="4" width="14.83203125" style="1" customWidth="1"/>
    <col min="5" max="6" width="9.33203125" style="1"/>
    <col min="7" max="7" width="25.6640625" style="1" customWidth="1"/>
    <col min="8" max="10" width="16.6640625" style="1" customWidth="1"/>
    <col min="11" max="254" width="9.33203125" style="1"/>
    <col min="255" max="255" width="21.33203125" style="1" customWidth="1"/>
    <col min="256" max="260" width="14.83203125" style="1" customWidth="1"/>
    <col min="261" max="510" width="9.33203125" style="1"/>
    <col min="511" max="511" width="21.33203125" style="1" customWidth="1"/>
    <col min="512" max="516" width="14.83203125" style="1" customWidth="1"/>
    <col min="517" max="766" width="9.33203125" style="1"/>
    <col min="767" max="767" width="21.33203125" style="1" customWidth="1"/>
    <col min="768" max="772" width="14.83203125" style="1" customWidth="1"/>
    <col min="773" max="1022" width="9.33203125" style="1"/>
    <col min="1023" max="1023" width="21.33203125" style="1" customWidth="1"/>
    <col min="1024" max="1028" width="14.83203125" style="1" customWidth="1"/>
    <col min="1029" max="1278" width="9.33203125" style="1"/>
    <col min="1279" max="1279" width="21.33203125" style="1" customWidth="1"/>
    <col min="1280" max="1284" width="14.83203125" style="1" customWidth="1"/>
    <col min="1285" max="1534" width="9.33203125" style="1"/>
    <col min="1535" max="1535" width="21.33203125" style="1" customWidth="1"/>
    <col min="1536" max="1540" width="14.83203125" style="1" customWidth="1"/>
    <col min="1541" max="1790" width="9.33203125" style="1"/>
    <col min="1791" max="1791" width="21.33203125" style="1" customWidth="1"/>
    <col min="1792" max="1796" width="14.83203125" style="1" customWidth="1"/>
    <col min="1797" max="2046" width="9.33203125" style="1"/>
    <col min="2047" max="2047" width="21.33203125" style="1" customWidth="1"/>
    <col min="2048" max="2052" width="14.83203125" style="1" customWidth="1"/>
    <col min="2053" max="2302" width="9.33203125" style="1"/>
    <col min="2303" max="2303" width="21.33203125" style="1" customWidth="1"/>
    <col min="2304" max="2308" width="14.83203125" style="1" customWidth="1"/>
    <col min="2309" max="2558" width="9.33203125" style="1"/>
    <col min="2559" max="2559" width="21.33203125" style="1" customWidth="1"/>
    <col min="2560" max="2564" width="14.83203125" style="1" customWidth="1"/>
    <col min="2565" max="2814" width="9.33203125" style="1"/>
    <col min="2815" max="2815" width="21.33203125" style="1" customWidth="1"/>
    <col min="2816" max="2820" width="14.83203125" style="1" customWidth="1"/>
    <col min="2821" max="3070" width="9.33203125" style="1"/>
    <col min="3071" max="3071" width="21.33203125" style="1" customWidth="1"/>
    <col min="3072" max="3076" width="14.83203125" style="1" customWidth="1"/>
    <col min="3077" max="3326" width="9.33203125" style="1"/>
    <col min="3327" max="3327" width="21.33203125" style="1" customWidth="1"/>
    <col min="3328" max="3332" width="14.83203125" style="1" customWidth="1"/>
    <col min="3333" max="3582" width="9.33203125" style="1"/>
    <col min="3583" max="3583" width="21.33203125" style="1" customWidth="1"/>
    <col min="3584" max="3588" width="14.83203125" style="1" customWidth="1"/>
    <col min="3589" max="3838" width="9.33203125" style="1"/>
    <col min="3839" max="3839" width="21.33203125" style="1" customWidth="1"/>
    <col min="3840" max="3844" width="14.83203125" style="1" customWidth="1"/>
    <col min="3845" max="4094" width="9.33203125" style="1"/>
    <col min="4095" max="4095" width="21.33203125" style="1" customWidth="1"/>
    <col min="4096" max="4100" width="14.83203125" style="1" customWidth="1"/>
    <col min="4101" max="4350" width="9.33203125" style="1"/>
    <col min="4351" max="4351" width="21.33203125" style="1" customWidth="1"/>
    <col min="4352" max="4356" width="14.83203125" style="1" customWidth="1"/>
    <col min="4357" max="4606" width="9.33203125" style="1"/>
    <col min="4607" max="4607" width="21.33203125" style="1" customWidth="1"/>
    <col min="4608" max="4612" width="14.83203125" style="1" customWidth="1"/>
    <col min="4613" max="4862" width="9.33203125" style="1"/>
    <col min="4863" max="4863" width="21.33203125" style="1" customWidth="1"/>
    <col min="4864" max="4868" width="14.83203125" style="1" customWidth="1"/>
    <col min="4869" max="5118" width="9.33203125" style="1"/>
    <col min="5119" max="5119" width="21.33203125" style="1" customWidth="1"/>
    <col min="5120" max="5124" width="14.83203125" style="1" customWidth="1"/>
    <col min="5125" max="5374" width="9.33203125" style="1"/>
    <col min="5375" max="5375" width="21.33203125" style="1" customWidth="1"/>
    <col min="5376" max="5380" width="14.83203125" style="1" customWidth="1"/>
    <col min="5381" max="5630" width="9.33203125" style="1"/>
    <col min="5631" max="5631" width="21.33203125" style="1" customWidth="1"/>
    <col min="5632" max="5636" width="14.83203125" style="1" customWidth="1"/>
    <col min="5637" max="5886" width="9.33203125" style="1"/>
    <col min="5887" max="5887" width="21.33203125" style="1" customWidth="1"/>
    <col min="5888" max="5892" width="14.83203125" style="1" customWidth="1"/>
    <col min="5893" max="6142" width="9.33203125" style="1"/>
    <col min="6143" max="6143" width="21.33203125" style="1" customWidth="1"/>
    <col min="6144" max="6148" width="14.83203125" style="1" customWidth="1"/>
    <col min="6149" max="6398" width="9.33203125" style="1"/>
    <col min="6399" max="6399" width="21.33203125" style="1" customWidth="1"/>
    <col min="6400" max="6404" width="14.83203125" style="1" customWidth="1"/>
    <col min="6405" max="6654" width="9.33203125" style="1"/>
    <col min="6655" max="6655" width="21.33203125" style="1" customWidth="1"/>
    <col min="6656" max="6660" width="14.83203125" style="1" customWidth="1"/>
    <col min="6661" max="6910" width="9.33203125" style="1"/>
    <col min="6911" max="6911" width="21.33203125" style="1" customWidth="1"/>
    <col min="6912" max="6916" width="14.83203125" style="1" customWidth="1"/>
    <col min="6917" max="7166" width="9.33203125" style="1"/>
    <col min="7167" max="7167" width="21.33203125" style="1" customWidth="1"/>
    <col min="7168" max="7172" width="14.83203125" style="1" customWidth="1"/>
    <col min="7173" max="7422" width="9.33203125" style="1"/>
    <col min="7423" max="7423" width="21.33203125" style="1" customWidth="1"/>
    <col min="7424" max="7428" width="14.83203125" style="1" customWidth="1"/>
    <col min="7429" max="7678" width="9.33203125" style="1"/>
    <col min="7679" max="7679" width="21.33203125" style="1" customWidth="1"/>
    <col min="7680" max="7684" width="14.83203125" style="1" customWidth="1"/>
    <col min="7685" max="7934" width="9.33203125" style="1"/>
    <col min="7935" max="7935" width="21.33203125" style="1" customWidth="1"/>
    <col min="7936" max="7940" width="14.83203125" style="1" customWidth="1"/>
    <col min="7941" max="8190" width="9.33203125" style="1"/>
    <col min="8191" max="8191" width="21.33203125" style="1" customWidth="1"/>
    <col min="8192" max="8196" width="14.83203125" style="1" customWidth="1"/>
    <col min="8197" max="8446" width="9.33203125" style="1"/>
    <col min="8447" max="8447" width="21.33203125" style="1" customWidth="1"/>
    <col min="8448" max="8452" width="14.83203125" style="1" customWidth="1"/>
    <col min="8453" max="8702" width="9.33203125" style="1"/>
    <col min="8703" max="8703" width="21.33203125" style="1" customWidth="1"/>
    <col min="8704" max="8708" width="14.83203125" style="1" customWidth="1"/>
    <col min="8709" max="8958" width="9.33203125" style="1"/>
    <col min="8959" max="8959" width="21.33203125" style="1" customWidth="1"/>
    <col min="8960" max="8964" width="14.83203125" style="1" customWidth="1"/>
    <col min="8965" max="9214" width="9.33203125" style="1"/>
    <col min="9215" max="9215" width="21.33203125" style="1" customWidth="1"/>
    <col min="9216" max="9220" width="14.83203125" style="1" customWidth="1"/>
    <col min="9221" max="9470" width="9.33203125" style="1"/>
    <col min="9471" max="9471" width="21.33203125" style="1" customWidth="1"/>
    <col min="9472" max="9476" width="14.83203125" style="1" customWidth="1"/>
    <col min="9477" max="9726" width="9.33203125" style="1"/>
    <col min="9727" max="9727" width="21.33203125" style="1" customWidth="1"/>
    <col min="9728" max="9732" width="14.83203125" style="1" customWidth="1"/>
    <col min="9733" max="9982" width="9.33203125" style="1"/>
    <col min="9983" max="9983" width="21.33203125" style="1" customWidth="1"/>
    <col min="9984" max="9988" width="14.83203125" style="1" customWidth="1"/>
    <col min="9989" max="10238" width="9.33203125" style="1"/>
    <col min="10239" max="10239" width="21.33203125" style="1" customWidth="1"/>
    <col min="10240" max="10244" width="14.83203125" style="1" customWidth="1"/>
    <col min="10245" max="10494" width="9.33203125" style="1"/>
    <col min="10495" max="10495" width="21.33203125" style="1" customWidth="1"/>
    <col min="10496" max="10500" width="14.83203125" style="1" customWidth="1"/>
    <col min="10501" max="10750" width="9.33203125" style="1"/>
    <col min="10751" max="10751" width="21.33203125" style="1" customWidth="1"/>
    <col min="10752" max="10756" width="14.83203125" style="1" customWidth="1"/>
    <col min="10757" max="11006" width="9.33203125" style="1"/>
    <col min="11007" max="11007" width="21.33203125" style="1" customWidth="1"/>
    <col min="11008" max="11012" width="14.83203125" style="1" customWidth="1"/>
    <col min="11013" max="11262" width="9.33203125" style="1"/>
    <col min="11263" max="11263" width="21.33203125" style="1" customWidth="1"/>
    <col min="11264" max="11268" width="14.83203125" style="1" customWidth="1"/>
    <col min="11269" max="11518" width="9.33203125" style="1"/>
    <col min="11519" max="11519" width="21.33203125" style="1" customWidth="1"/>
    <col min="11520" max="11524" width="14.83203125" style="1" customWidth="1"/>
    <col min="11525" max="11774" width="9.33203125" style="1"/>
    <col min="11775" max="11775" width="21.33203125" style="1" customWidth="1"/>
    <col min="11776" max="11780" width="14.83203125" style="1" customWidth="1"/>
    <col min="11781" max="12030" width="9.33203125" style="1"/>
    <col min="12031" max="12031" width="21.33203125" style="1" customWidth="1"/>
    <col min="12032" max="12036" width="14.83203125" style="1" customWidth="1"/>
    <col min="12037" max="12286" width="9.33203125" style="1"/>
    <col min="12287" max="12287" width="21.33203125" style="1" customWidth="1"/>
    <col min="12288" max="12292" width="14.83203125" style="1" customWidth="1"/>
    <col min="12293" max="12542" width="9.33203125" style="1"/>
    <col min="12543" max="12543" width="21.33203125" style="1" customWidth="1"/>
    <col min="12544" max="12548" width="14.83203125" style="1" customWidth="1"/>
    <col min="12549" max="12798" width="9.33203125" style="1"/>
    <col min="12799" max="12799" width="21.33203125" style="1" customWidth="1"/>
    <col min="12800" max="12804" width="14.83203125" style="1" customWidth="1"/>
    <col min="12805" max="13054" width="9.33203125" style="1"/>
    <col min="13055" max="13055" width="21.33203125" style="1" customWidth="1"/>
    <col min="13056" max="13060" width="14.83203125" style="1" customWidth="1"/>
    <col min="13061" max="13310" width="9.33203125" style="1"/>
    <col min="13311" max="13311" width="21.33203125" style="1" customWidth="1"/>
    <col min="13312" max="13316" width="14.83203125" style="1" customWidth="1"/>
    <col min="13317" max="13566" width="9.33203125" style="1"/>
    <col min="13567" max="13567" width="21.33203125" style="1" customWidth="1"/>
    <col min="13568" max="13572" width="14.83203125" style="1" customWidth="1"/>
    <col min="13573" max="13822" width="9.33203125" style="1"/>
    <col min="13823" max="13823" width="21.33203125" style="1" customWidth="1"/>
    <col min="13824" max="13828" width="14.83203125" style="1" customWidth="1"/>
    <col min="13829" max="14078" width="9.33203125" style="1"/>
    <col min="14079" max="14079" width="21.33203125" style="1" customWidth="1"/>
    <col min="14080" max="14084" width="14.83203125" style="1" customWidth="1"/>
    <col min="14085" max="14334" width="9.33203125" style="1"/>
    <col min="14335" max="14335" width="21.33203125" style="1" customWidth="1"/>
    <col min="14336" max="14340" width="14.83203125" style="1" customWidth="1"/>
    <col min="14341" max="14590" width="9.33203125" style="1"/>
    <col min="14591" max="14591" width="21.33203125" style="1" customWidth="1"/>
    <col min="14592" max="14596" width="14.83203125" style="1" customWidth="1"/>
    <col min="14597" max="14846" width="9.33203125" style="1"/>
    <col min="14847" max="14847" width="21.33203125" style="1" customWidth="1"/>
    <col min="14848" max="14852" width="14.83203125" style="1" customWidth="1"/>
    <col min="14853" max="15102" width="9.33203125" style="1"/>
    <col min="15103" max="15103" width="21.33203125" style="1" customWidth="1"/>
    <col min="15104" max="15108" width="14.83203125" style="1" customWidth="1"/>
    <col min="15109" max="15358" width="9.33203125" style="1"/>
    <col min="15359" max="15359" width="21.33203125" style="1" customWidth="1"/>
    <col min="15360" max="15364" width="14.83203125" style="1" customWidth="1"/>
    <col min="15365" max="15614" width="9.33203125" style="1"/>
    <col min="15615" max="15615" width="21.33203125" style="1" customWidth="1"/>
    <col min="15616" max="15620" width="14.83203125" style="1" customWidth="1"/>
    <col min="15621" max="15870" width="9.33203125" style="1"/>
    <col min="15871" max="15871" width="21.33203125" style="1" customWidth="1"/>
    <col min="15872" max="15876" width="14.83203125" style="1" customWidth="1"/>
    <col min="15877" max="16126" width="9.33203125" style="1"/>
    <col min="16127" max="16127" width="21.33203125" style="1" customWidth="1"/>
    <col min="16128" max="16132" width="14.83203125" style="1" customWidth="1"/>
    <col min="16133" max="16384" width="9.33203125" style="1"/>
  </cols>
  <sheetData>
    <row r="1" spans="1:10" s="2" customFormat="1">
      <c r="A1" s="77" t="s">
        <v>53</v>
      </c>
      <c r="B1" s="76" t="s">
        <v>54</v>
      </c>
      <c r="C1" s="76"/>
      <c r="D1" s="76"/>
    </row>
    <row r="2" spans="1:10" s="2" customFormat="1" ht="38.25">
      <c r="A2" s="78"/>
      <c r="B2" s="3" t="s">
        <v>50</v>
      </c>
      <c r="C2" s="3" t="s">
        <v>49</v>
      </c>
      <c r="D2" s="3" t="s">
        <v>48</v>
      </c>
    </row>
    <row r="3" spans="1:10" s="2" customFormat="1">
      <c r="A3" s="4">
        <v>1</v>
      </c>
      <c r="B3" s="3" t="s">
        <v>51</v>
      </c>
      <c r="C3" s="3" t="s">
        <v>51</v>
      </c>
      <c r="D3" s="3" t="s">
        <v>52</v>
      </c>
    </row>
    <row r="4" spans="1:10" s="2" customFormat="1">
      <c r="A4" s="4">
        <v>2</v>
      </c>
      <c r="B4" s="3" t="s">
        <v>51</v>
      </c>
      <c r="C4" s="3" t="s">
        <v>55</v>
      </c>
      <c r="D4" s="3" t="s">
        <v>52</v>
      </c>
    </row>
    <row r="5" spans="1:10" s="2" customFormat="1">
      <c r="A5" s="4">
        <v>3</v>
      </c>
      <c r="B5" s="3" t="s">
        <v>55</v>
      </c>
      <c r="C5" s="3" t="s">
        <v>52</v>
      </c>
      <c r="D5" s="3" t="s">
        <v>52</v>
      </c>
    </row>
    <row r="6" spans="1:10" s="2" customFormat="1"/>
    <row r="11" spans="1:10" s="2" customFormat="1">
      <c r="A11" s="77" t="s">
        <v>54</v>
      </c>
      <c r="B11" s="76" t="s">
        <v>53</v>
      </c>
      <c r="C11" s="76"/>
      <c r="D11" s="76"/>
      <c r="G11" s="77" t="s">
        <v>54</v>
      </c>
      <c r="H11" s="76" t="s">
        <v>53</v>
      </c>
      <c r="I11" s="76"/>
      <c r="J11" s="76"/>
    </row>
    <row r="12" spans="1:10" s="2" customFormat="1">
      <c r="A12" s="78"/>
      <c r="B12" s="3" t="s">
        <v>47</v>
      </c>
      <c r="C12" s="3" t="s">
        <v>46</v>
      </c>
      <c r="D12" s="3" t="s">
        <v>45</v>
      </c>
      <c r="G12" s="78"/>
      <c r="H12" s="5" t="s">
        <v>47</v>
      </c>
      <c r="I12" s="5" t="s">
        <v>46</v>
      </c>
      <c r="J12" s="5" t="s">
        <v>45</v>
      </c>
    </row>
    <row r="13" spans="1:10" s="2" customFormat="1">
      <c r="A13" s="4">
        <v>1</v>
      </c>
      <c r="B13" s="3" t="s">
        <v>51</v>
      </c>
      <c r="C13" s="3" t="s">
        <v>51</v>
      </c>
      <c r="D13" s="3" t="s">
        <v>55</v>
      </c>
      <c r="G13" s="4" t="s">
        <v>50</v>
      </c>
      <c r="H13" s="5" t="s">
        <v>51</v>
      </c>
      <c r="I13" s="5" t="s">
        <v>51</v>
      </c>
      <c r="J13" s="5" t="s">
        <v>55</v>
      </c>
    </row>
    <row r="14" spans="1:10" s="2" customFormat="1">
      <c r="A14" s="4">
        <v>2</v>
      </c>
      <c r="B14" s="3" t="s">
        <v>51</v>
      </c>
      <c r="C14" s="3" t="s">
        <v>55</v>
      </c>
      <c r="D14" s="3" t="s">
        <v>52</v>
      </c>
      <c r="G14" s="4" t="s">
        <v>49</v>
      </c>
      <c r="H14" s="5" t="s">
        <v>51</v>
      </c>
      <c r="I14" s="5" t="s">
        <v>55</v>
      </c>
      <c r="J14" s="5" t="s">
        <v>52</v>
      </c>
    </row>
    <row r="15" spans="1:10" s="2" customFormat="1">
      <c r="A15" s="4">
        <v>3</v>
      </c>
      <c r="B15" s="3" t="s">
        <v>52</v>
      </c>
      <c r="C15" s="3" t="s">
        <v>52</v>
      </c>
      <c r="D15" s="3" t="s">
        <v>52</v>
      </c>
      <c r="G15" s="4" t="s">
        <v>48</v>
      </c>
      <c r="H15" s="5" t="s">
        <v>52</v>
      </c>
      <c r="I15" s="5" t="s">
        <v>52</v>
      </c>
      <c r="J15" s="5" t="s">
        <v>52</v>
      </c>
    </row>
  </sheetData>
  <mergeCells count="6">
    <mergeCell ref="H11:J11"/>
    <mergeCell ref="A1:A2"/>
    <mergeCell ref="B1:D1"/>
    <mergeCell ref="A11:A12"/>
    <mergeCell ref="B11:D11"/>
    <mergeCell ref="G11: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AS 3814 Risk assessment</vt:lpstr>
      <vt:lpstr>Risk matrix</vt:lpstr>
      <vt:lpstr>'AS 3814 Risk assessment'!Print_Area</vt:lpstr>
      <vt:lpstr>'AS 3814 Risk assessment'!Print_Titles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E-Systems AS3814 Appendix M - List of Significant Hazards</dc:title>
  <dc:creator>Richard Stoklosa;Andrew.Ayton@justice.tas.gov.au</dc:creator>
  <cp:lastModifiedBy>Brown, Scott</cp:lastModifiedBy>
  <cp:lastPrinted>2018-11-26T20:37:44Z</cp:lastPrinted>
  <dcterms:created xsi:type="dcterms:W3CDTF">2017-04-06T13:48:40Z</dcterms:created>
  <dcterms:modified xsi:type="dcterms:W3CDTF">2018-12-11T23:56:39Z</dcterms:modified>
  <cp:category>Gas Standards - AS3814</cp:category>
</cp:coreProperties>
</file>